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ver" sheetId="1" state="visible" r:id="rId3"/>
    <sheet name="Summary" sheetId="2" state="visible" r:id="rId4"/>
    <sheet name="P&amp;L — Brickell" sheetId="3" state="visible" r:id="rId5"/>
    <sheet name="P&amp;L — Fort Laud." sheetId="4" state="visible" r:id="rId6"/>
    <sheet name="P&amp;L — WPB" sheetId="5" state="visible" r:id="rId7"/>
    <sheet name="P&amp;L — Palm Beach G" sheetId="6" state="visible" r:id="rId8"/>
    <sheet name="Dashboards &amp; KPIs" sheetId="7" state="visible" r:id="rId9"/>
    <sheet name="Staffing" sheetId="8" state="visible" r:id="rId10"/>
    <sheet name="Leases" sheetId="9" state="visible" r:id="rId11"/>
    <sheet name="Balance Sheets" sheetId="10" state="visible" r:id="rId12"/>
    <sheet name="EBITDA Bridge" sheetId="11" state="visible" r:id="rId13"/>
    <sheet name="DSCR Model" sheetId="12" state="visible" r:id="rId1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<sst xmlns="http://schemas.openxmlformats.org/spreadsheetml/2006/main" count="932" uniqueCount="379">
  <si>
    <t xml:space="preserve">PROJECT BUTTERCUP</t>
  </si>
  <si>
    <t xml:space="preserve">Deal South Miami  —  Full Financial Model</t>
  </si>
  <si>
    <t xml:space="preserve">Client</t>
  </si>
  <si>
    <t xml:space="preserve">Joy Vertz / Buttercup Brands LLC</t>
  </si>
  <si>
    <t xml:space="preserve">Seller</t>
  </si>
  <si>
    <t xml:space="preserve">Whitney Salazar / DB West Palm Beach LLC</t>
  </si>
  <si>
    <t xml:space="preserve">Advisor</t>
  </si>
  <si>
    <t xml:space="preserve">Emanay Advisors LLC — EAD-FM-SMIA-2026</t>
  </si>
  <si>
    <t xml:space="preserve">Confidentiality</t>
  </si>
  <si>
    <t xml:space="preserve">Strictly Confidential — Do Not Distribute</t>
  </si>
  <si>
    <t xml:space="preserve">Sources</t>
  </si>
  <si>
    <t xml:space="preserve">IRS Form 1065 (2023 &amp; 2024) · QuickBooks P&amp;L (2025) · Drybar Booker Dashboards · Staffing Lists Dec 2025 · Lease Analysis</t>
  </si>
  <si>
    <t xml:space="preserve">Prepared</t>
  </si>
  <si>
    <t xml:space="preserve">July 17, 2026</t>
  </si>
  <si>
    <t xml:space="preserve">WORKBOOK CONTENTS</t>
  </si>
  <si>
    <t xml:space="preserve">Summary</t>
  </si>
  <si>
    <t xml:space="preserve">Consolidated P&amp;L — all 4 locations — 2023, 2024, 2025</t>
  </si>
  <si>
    <t xml:space="preserve">P&amp;L — Brickell</t>
  </si>
  <si>
    <t xml:space="preserve">Full detail P&amp;L with expense line items &amp; EBITDA bridge</t>
  </si>
  <si>
    <t xml:space="preserve">P&amp;L — Fort Laud.</t>
  </si>
  <si>
    <t xml:space="preserve">P&amp;L — WPB</t>
  </si>
  <si>
    <t xml:space="preserve">P&amp;L — Palm Beach G</t>
  </si>
  <si>
    <t xml:space="preserve">Dashboards &amp; KPIs</t>
  </si>
  <si>
    <t xml:space="preserve">Booker operational KPIs — appointments, avg ticket, memberships</t>
  </si>
  <si>
    <t xml:space="preserve">Staffing</t>
  </si>
  <si>
    <t xml:space="preserve">Dec 2025 headcount, roles, salaries, hire dates — all 4 locations</t>
  </si>
  <si>
    <t xml:space="preserve">Leases</t>
  </si>
  <si>
    <t xml:space="preserve">Lease terms, rent breakdown, expiry dates, renewal options</t>
  </si>
  <si>
    <t xml:space="preserve">Balance Sheets</t>
  </si>
  <si>
    <t xml:space="preserve">Dec 31 2025 — assets, liabilities, equity per entity</t>
  </si>
  <si>
    <t xml:space="preserve">EBITDA Bridge</t>
  </si>
  <si>
    <t xml:space="preserve">NOI → Adjusted EBITDA waterfall by location &amp; year</t>
  </si>
  <si>
    <t xml:space="preserve">DSCR Model</t>
  </si>
  <si>
    <t xml:space="preserve">Acquisition financing model — $3M offer — interactive inputs</t>
  </si>
  <si>
    <t xml:space="preserve">PROJECT BUTTERCUP — DEAL SOUTH MIAMI  |  CONSOLIDATED FINANCIAL SUMMARY</t>
  </si>
  <si>
    <t xml:space="preserve">BRICKELL</t>
  </si>
  <si>
    <t xml:space="preserve">FORT LAUDERDALE</t>
  </si>
  <si>
    <t xml:space="preserve">WEST PALM BEACH</t>
  </si>
  <si>
    <t xml:space="preserve">PALM BEACH GARDENS</t>
  </si>
  <si>
    <t xml:space="preserve">PORTFOLIO TOTAL</t>
  </si>
  <si>
    <t xml:space="preserve">($) — source PDFs</t>
  </si>
  <si>
    <t xml:space="preserve">2023</t>
  </si>
  <si>
    <t xml:space="preserve">2024</t>
  </si>
  <si>
    <t xml:space="preserve">2025</t>
  </si>
  <si>
    <t xml:space="preserve">Note: WPB &amp; PBG opened Q3 2022. 2023 data not available (pre-QB setup). 2024 from first IRS Form 1065 filed.</t>
  </si>
  <si>
    <t xml:space="preserve">  REVENUE SUMMARY (from QuickBooks &amp; Tax Returns)</t>
  </si>
  <si>
    <t xml:space="preserve">Total Revenue</t>
  </si>
  <si>
    <t xml:space="preserve">N/A</t>
  </si>
  <si>
    <t xml:space="preserve">  Membership Revenue</t>
  </si>
  <si>
    <t xml:space="preserve">  Service &amp; Tips</t>
  </si>
  <si>
    <t xml:space="preserve">  Retail &amp; Other</t>
  </si>
  <si>
    <t xml:space="preserve">  P&amp;L SUMMARY</t>
  </si>
  <si>
    <t xml:space="preserve">COGS (Shop Consumables)</t>
  </si>
  <si>
    <t xml:space="preserve">Gross Profit</t>
  </si>
  <si>
    <t xml:space="preserve">  Gross Margin %</t>
  </si>
  <si>
    <t xml:space="preserve">Total Labor</t>
  </si>
  <si>
    <t xml:space="preserve">  Rent &amp; Occupancy</t>
  </si>
  <si>
    <t xml:space="preserve">  Royalties</t>
  </si>
  <si>
    <t xml:space="preserve">  National Mktg Fund</t>
  </si>
  <si>
    <t xml:space="preserve">  Merchant Fees</t>
  </si>
  <si>
    <t xml:space="preserve">  Other Operating</t>
  </si>
  <si>
    <t xml:space="preserve">Total Expenses</t>
  </si>
  <si>
    <t xml:space="preserve">Net Operating Income (NOI)</t>
  </si>
  <si>
    <t xml:space="preserve">  NOI Margin %</t>
  </si>
  <si>
    <t xml:space="preserve">  EBITDA BRIDGE (2025 only — add-backs from seller schedules)</t>
  </si>
  <si>
    <t xml:space="preserve">Operating NOI</t>
  </si>
  <si>
    <t xml:space="preserve">  + Amortization (non-cash)</t>
  </si>
  <si>
    <t xml:space="preserve">  + Depreciation (non-cash)</t>
  </si>
  <si>
    <t xml:space="preserve">  + Owner/personal add-backs</t>
  </si>
  <si>
    <t xml:space="preserve">Adjusted EBITDA (all add-backs)</t>
  </si>
  <si>
    <t xml:space="preserve">  EBITDA Margin % (full add-backs)</t>
  </si>
  <si>
    <t xml:space="preserve">  IRS FORM 1065 — REPORTED ORDINARY INCOME (2023 &amp; 2024)</t>
  </si>
  <si>
    <t xml:space="preserve">Ordinary Business Income (Loss)</t>
  </si>
  <si>
    <t xml:space="preserve">2025 figures from QuickBooks P&amp;L (Jan–Dec 2025). 2024 from IRS Form 1065. 2023 from IRS Form 1065 (WPB &amp; PBG filed first return for 2024 — no 2023 data). Add-backs per seller's own schedules attached to the P&amp;L with addbacks PDFs.</t>
  </si>
  <si>
    <t xml:space="preserve">PROJECT BUTTERCUP — BRICKELL  |  P&amp;L 2023–2025  |  SOURCE: QB &amp; IRS 1065</t>
  </si>
  <si>
    <t xml:space="preserve">Line item ($)</t>
  </si>
  <si>
    <t xml:space="preserve">2023 %rev</t>
  </si>
  <si>
    <t xml:space="preserve">2024 %rev</t>
  </si>
  <si>
    <t xml:space="preserve">2025 %rev</t>
  </si>
  <si>
    <t xml:space="preserve">  REVENUE</t>
  </si>
  <si>
    <t xml:space="preserve">  Membership Dues (net)</t>
  </si>
  <si>
    <t xml:space="preserve">  Services Income</t>
  </si>
  <si>
    <t xml:space="preserve">  Tips</t>
  </si>
  <si>
    <t xml:space="preserve">  Service Charges &amp; Fees</t>
  </si>
  <si>
    <t xml:space="preserve">  Retail Sales</t>
  </si>
  <si>
    <t xml:space="preserve">  No-Show / Cancellation</t>
  </si>
  <si>
    <t xml:space="preserve">  Refunds (contra)</t>
  </si>
  <si>
    <t xml:space="preserve">  COST OF GOODS SOLD</t>
  </si>
  <si>
    <t xml:space="preserve">  Shop Consumables / Backbar</t>
  </si>
  <si>
    <t xml:space="preserve">  OPERATING EXPENSES (2025 QB detail)</t>
  </si>
  <si>
    <t xml:space="preserve">  Total Labor (wages + payroll tax + svc charge)</t>
  </si>
  <si>
    <t xml:space="preserve">      Rent &amp; Occupancy</t>
  </si>
  <si>
    <t xml:space="preserve">      Royalties (7% of svc)</t>
  </si>
  <si>
    <t xml:space="preserve">      National Mktg Fund</t>
  </si>
  <si>
    <t xml:space="preserve">      Merchant Processing</t>
  </si>
  <si>
    <t xml:space="preserve">      Insurance</t>
  </si>
  <si>
    <t xml:space="preserve">  Other Operating Expenses</t>
  </si>
  <si>
    <t xml:space="preserve">  Sales Tax</t>
  </si>
  <si>
    <t xml:space="preserve">  EBITDA BRIDGE — ADD-BACKS</t>
  </si>
  <si>
    <t xml:space="preserve">  Operating NOI</t>
  </si>
  <si>
    <t xml:space="preserve">  Adjusted EBITDA Margin %</t>
  </si>
  <si>
    <t xml:space="preserve">  IRS FORM 1065 — REPORTED ORDINARY INCOME</t>
  </si>
  <si>
    <t xml:space="preserve">Ordinary Income per Tax Return (2023 &amp; 2024 from IRS)</t>
  </si>
  <si>
    <t xml:space="preserve">Sources: 2023 &amp; 2024 from IRS Form 1065 (Fluent &amp; Ricciardi CPA, filed Apr 2024 / Apr 2025). 2025 from QuickBooks P&amp;L Jan–Dec 2025. Add-backs per seller's own add-back schedule attached to the QB P&amp;L. FLL carries $28,723 MCA/SBFS interest in 2025 — flagged as lender add-back candidate.</t>
  </si>
  <si>
    <t xml:space="preserve">PROJECT BUTTERCUP — FORT LAUDERDALE  |  P&amp;L 2023–2025  |  SOURCE: QB &amp; IRS 1065</t>
  </si>
  <si>
    <t xml:space="preserve">  + Interest paid (MCA/SBFS)</t>
  </si>
  <si>
    <t xml:space="preserve">⚠ Lender add-back</t>
  </si>
  <si>
    <t xml:space="preserve">PROJECT BUTTERCUP — WEST PALM BEACH  |  P&amp;L 2023–2025  |  SOURCE: QB &amp; IRS 1065</t>
  </si>
  <si>
    <t xml:space="preserve">Sources: 2023 &amp; 2024 from IRS Form 1065 (Fluent &amp; Ricciardi CPA, filed Apr 2024 / Apr 2025). 2025 from QuickBooks P&amp;L Jan–Dec 2025. Add-backs per seller's own add-back schedule attached to the QB P&amp;L. WPB &amp; PBG had no 2023 filing — first IRS return was 2024. FLL carries $28,723 MCA/SBFS interest in 2025 — flagged as lender add-back candidate.</t>
  </si>
  <si>
    <t xml:space="preserve">PROJECT BUTTERCUP — PALM BEACH GARDENS  |  P&amp;L 2023–2025  |  SOURCE: QB &amp; IRS 1065</t>
  </si>
  <si>
    <t xml:space="preserve">PROJECT BUTTERCUP — OPERATIONAL DASHBOARDS &amp; KPIs  |  SOURCE: DRYBAR BOOKER SYSTEM</t>
  </si>
  <si>
    <t xml:space="preserve">KPI</t>
  </si>
  <si>
    <t xml:space="preserve">  BOOKER SYSTEM KPIs (Drybar POS)</t>
  </si>
  <si>
    <t xml:space="preserve">Completed Appts</t>
  </si>
  <si>
    <t xml:space="preserve">Total Sales ($)</t>
  </si>
  <si>
    <t xml:space="preserve">Avg Ticket ($)</t>
  </si>
  <si>
    <t xml:space="preserve">Total Orders</t>
  </si>
  <si>
    <t xml:space="preserve">New Members</t>
  </si>
  <si>
    <t xml:space="preserve">Existing Members</t>
  </si>
  <si>
    <t xml:space="preserve">  MEMBERSHIP DETAIL (2025 — from Drybar Booker)</t>
  </si>
  <si>
    <t xml:space="preserve">Brickell: 8,873 total clients (216 members). 20,938 appts.</t>
  </si>
  <si>
    <t xml:space="preserve">FLL: Barfly Double ($90/mo) = 2,500 existing. 4,651 membership appts 2025.</t>
  </si>
  <si>
    <t xml:space="preserve">WPB: 4,463 total clients. Membership dues $276K. 13,158 appts.</t>
  </si>
  <si>
    <t xml:space="preserve">PBG: 3,799 total clients. Membership dues $287K. 12,028 appts.</t>
  </si>
  <si>
    <t xml:space="preserve">Source: Drybar Booker POS system. Dashboard exports Jan 1 – Dec 31 for each year shown. 2023 WPB &amp; PBG data not available (location opened Q3 2022, Booker not fully set up for annual export).</t>
  </si>
  <si>
    <t xml:space="preserve">PROJECT BUTTERCUP — STAFFING OVERVIEW  |  SOURCE: PAYROLL SYSTEM DEC 1, 2025</t>
  </si>
  <si>
    <t xml:space="preserve">  HEADCOUNT SUMMARY</t>
  </si>
  <si>
    <t xml:space="preserve">Location</t>
  </si>
  <si>
    <t xml:space="preserve">General Manager</t>
  </si>
  <si>
    <t xml:space="preserve">GM Salary</t>
  </si>
  <si>
    <t xml:space="preserve">Total Staff</t>
  </si>
  <si>
    <t xml:space="preserve">Stylists</t>
  </si>
  <si>
    <t xml:space="preserve">Bartenders</t>
  </si>
  <si>
    <t xml:space="preserve">Brickell</t>
  </si>
  <si>
    <t xml:space="preserve">Bielka Almonte (DM, $60K)</t>
  </si>
  <si>
    <t xml:space="preserve">Fort Lauderdale</t>
  </si>
  <si>
    <t xml:space="preserve">Reina Kawell Guerra ($47.5K)</t>
  </si>
  <si>
    <t xml:space="preserve">West Palm Beach</t>
  </si>
  <si>
    <t xml:space="preserve">Joycelyn Dawson ($50K)</t>
  </si>
  <si>
    <t xml:space="preserve">Palm Beach Gardens</t>
  </si>
  <si>
    <t xml:space="preserve">Naeemah Santana De Jesus ($47.5K)</t>
  </si>
  <si>
    <t xml:space="preserve">  STAFFING DETAIL — BRICKELL (DB BRICKELL LLC)</t>
  </si>
  <si>
    <t xml:space="preserve">Emp #</t>
  </si>
  <si>
    <t xml:space="preserve">Name</t>
  </si>
  <si>
    <t xml:space="preserve">Role</t>
  </si>
  <si>
    <t xml:space="preserve">Hire Date</t>
  </si>
  <si>
    <t xml:space="preserve">Pay Rate</t>
  </si>
  <si>
    <t xml:space="preserve">Status</t>
  </si>
  <si>
    <t xml:space="preserve">64</t>
  </si>
  <si>
    <t xml:space="preserve">Almonte, Bielka M</t>
  </si>
  <si>
    <t xml:space="preserve">GM / District Manager</t>
  </si>
  <si>
    <t xml:space="preserve">2022-08-30</t>
  </si>
  <si>
    <t xml:space="preserve">$60,000/yr</t>
  </si>
  <si>
    <t xml:space="preserve">Active</t>
  </si>
  <si>
    <t xml:space="preserve">109</t>
  </si>
  <si>
    <t xml:space="preserve">Marti-Lopez, Yeisel</t>
  </si>
  <si>
    <t xml:space="preserve">Shop Educator</t>
  </si>
  <si>
    <t xml:space="preserve">2023-11-09</t>
  </si>
  <si>
    <t xml:space="preserve">$20/hr</t>
  </si>
  <si>
    <t xml:space="preserve">106</t>
  </si>
  <si>
    <t xml:space="preserve">Morales, Daniela A</t>
  </si>
  <si>
    <t xml:space="preserve">Shift Lead/Bartender</t>
  </si>
  <si>
    <t xml:space="preserve">2023-11-06</t>
  </si>
  <si>
    <t xml:space="preserve">$18/hr</t>
  </si>
  <si>
    <t xml:space="preserve">7</t>
  </si>
  <si>
    <t xml:space="preserve">Maksymishyna, Svitlana</t>
  </si>
  <si>
    <t xml:space="preserve">Stylist (senior)</t>
  </si>
  <si>
    <t xml:space="preserve">2021-07-30</t>
  </si>
  <si>
    <t xml:space="preserve">$0 (commission)</t>
  </si>
  <si>
    <t xml:space="preserve">11</t>
  </si>
  <si>
    <t xml:space="preserve">Elizee, Alexandra</t>
  </si>
  <si>
    <t xml:space="preserve">Stylist</t>
  </si>
  <si>
    <t xml:space="preserve">$12/hr</t>
  </si>
  <si>
    <t xml:space="preserve">14</t>
  </si>
  <si>
    <t xml:space="preserve">Vanzie, Diane M</t>
  </si>
  <si>
    <t xml:space="preserve">$14/hr</t>
  </si>
  <si>
    <t xml:space="preserve">59</t>
  </si>
  <si>
    <t xml:space="preserve">James, Angelica</t>
  </si>
  <si>
    <t xml:space="preserve">2022-06-28</t>
  </si>
  <si>
    <t xml:space="preserve">80</t>
  </si>
  <si>
    <t xml:space="preserve">Gonzalez, Agustin A</t>
  </si>
  <si>
    <t xml:space="preserve">2023-01-25</t>
  </si>
  <si>
    <t xml:space="preserve">94</t>
  </si>
  <si>
    <t xml:space="preserve">Santiago, Stephanie</t>
  </si>
  <si>
    <t xml:space="preserve">2023-06-20</t>
  </si>
  <si>
    <t xml:space="preserve">$13/hr</t>
  </si>
  <si>
    <t xml:space="preserve">107</t>
  </si>
  <si>
    <t xml:space="preserve">Fabien, Fania</t>
  </si>
  <si>
    <t xml:space="preserve">$15/hr</t>
  </si>
  <si>
    <t xml:space="preserve">125</t>
  </si>
  <si>
    <t xml:space="preserve">Palacio, Paola</t>
  </si>
  <si>
    <t xml:space="preserve">2024-03-07</t>
  </si>
  <si>
    <t xml:space="preserve">129</t>
  </si>
  <si>
    <t xml:space="preserve">Chavarria, Sandy F</t>
  </si>
  <si>
    <t xml:space="preserve">2024-04-03</t>
  </si>
  <si>
    <t xml:space="preserve">133</t>
  </si>
  <si>
    <t xml:space="preserve">Duque, Kayla C</t>
  </si>
  <si>
    <t xml:space="preserve">2024-05-31</t>
  </si>
  <si>
    <t xml:space="preserve">$11/hr</t>
  </si>
  <si>
    <t xml:space="preserve">137</t>
  </si>
  <si>
    <t xml:space="preserve">Agurcia, Yal M</t>
  </si>
  <si>
    <t xml:space="preserve">Bartender</t>
  </si>
  <si>
    <t xml:space="preserve">2024-11-07</t>
  </si>
  <si>
    <t xml:space="preserve">$16/hr</t>
  </si>
  <si>
    <t xml:space="preserve">139</t>
  </si>
  <si>
    <t xml:space="preserve">Gonzalez, Denise</t>
  </si>
  <si>
    <t xml:space="preserve">2024-11-30</t>
  </si>
  <si>
    <t xml:space="preserve">142</t>
  </si>
  <si>
    <t xml:space="preserve">Lopez, Julio</t>
  </si>
  <si>
    <t xml:space="preserve">2024-12-28</t>
  </si>
  <si>
    <t xml:space="preserve">143</t>
  </si>
  <si>
    <t xml:space="preserve">Ampie, Jiovanna T</t>
  </si>
  <si>
    <t xml:space="preserve">147</t>
  </si>
  <si>
    <t xml:space="preserve">Mirsaiidi, Sheerien</t>
  </si>
  <si>
    <t xml:space="preserve">2025-02-06</t>
  </si>
  <si>
    <t xml:space="preserve">155</t>
  </si>
  <si>
    <t xml:space="preserve">Centeno, Mayra</t>
  </si>
  <si>
    <t xml:space="preserve">2025-09-04</t>
  </si>
  <si>
    <t xml:space="preserve">157</t>
  </si>
  <si>
    <t xml:space="preserve">Belcher, Jason</t>
  </si>
  <si>
    <t xml:space="preserve">2025-09-19</t>
  </si>
  <si>
    <t xml:space="preserve">158</t>
  </si>
  <si>
    <t xml:space="preserve">Zuniga, Brandy J</t>
  </si>
  <si>
    <t xml:space="preserve">2025-10-07</t>
  </si>
  <si>
    <t xml:space="preserve">159</t>
  </si>
  <si>
    <t xml:space="preserve">Stone, Sophia</t>
  </si>
  <si>
    <t xml:space="preserve">2025-10-09</t>
  </si>
  <si>
    <t xml:space="preserve">160</t>
  </si>
  <si>
    <t xml:space="preserve">Nason, Kailee</t>
  </si>
  <si>
    <t xml:space="preserve">2025-10-25</t>
  </si>
  <si>
    <t xml:space="preserve">Note: 23 active employees at Brickell as of Dec 1, 2025. Bielka Almonte serves as District Manager covering BCC and FLL. 4 employees with original 2021 hire dates — core team stability. Whitney confirms all shops fully staffed with bench available.</t>
  </si>
  <si>
    <t xml:space="preserve">  STAFFING — FORT LAUDERDALE (FLL)</t>
  </si>
  <si>
    <t xml:space="preserve">General Manager: Reina Kawell Guerra ($47.5K)</t>
  </si>
  <si>
    <t xml:space="preserve">Total headcount: 25 active</t>
  </si>
  <si>
    <t xml:space="preserve">Reina promoted from stylist. 6-year Drybar veteran. FLL opened 2021.</t>
  </si>
  <si>
    <t xml:space="preserve">  STAFFING — WEST PALM BEACH (WPB)</t>
  </si>
  <si>
    <t xml:space="preserve">General Manager: Joycelyn Dawson ($50K)</t>
  </si>
  <si>
    <t xml:space="preserve">Total headcount: 19 active</t>
  </si>
  <si>
    <t xml:space="preserve">WPB fully staffed with bench. 4 hires in Oct-Nov 2025.</t>
  </si>
  <si>
    <t xml:space="preserve">  STAFFING — PALM BEACH GARDENS (PBG)</t>
  </si>
  <si>
    <t xml:space="preserve">General Manager: Naeemah Santana De Jesus ($47.5K)</t>
  </si>
  <si>
    <t xml:space="preserve">Total headcount: 20 active</t>
  </si>
  <si>
    <t xml:space="preserve">Alton Town Center. GM since July 2023. Stable team.</t>
  </si>
  <si>
    <t xml:space="preserve">Source: Payroll system exports — all four locations — run Dec 1, 2025. Hire dates and pay rates are as recorded in the payroll system.</t>
  </si>
  <si>
    <t xml:space="preserve">PROJECT BUTTERCUP — LEASE SUMMARY  |  SOURCE: LEASE PDFS + RENT ANALYSIS XLSX</t>
  </si>
  <si>
    <t xml:space="preserve">Sq Ft</t>
  </si>
  <si>
    <t xml:space="preserve">Base/mo</t>
  </si>
  <si>
    <t xml:space="preserve">CAM/mo</t>
  </si>
  <si>
    <t xml:space="preserve">RET/mo</t>
  </si>
  <si>
    <t xml:space="preserve">Misc/mo</t>
  </si>
  <si>
    <t xml:space="preserve">TOTAL/mo</t>
  </si>
  <si>
    <t xml:space="preserve">Lease Expiry</t>
  </si>
  <si>
    <t xml:space="preserve">Renewal Terms</t>
  </si>
  <si>
    <t xml:space="preserve">Jan 30, 2028</t>
  </si>
  <si>
    <t xml:space="preserve">5+5 yr option — Q3 2026</t>
  </si>
  <si>
    <t xml:space="preserve">Jan 30, 2029</t>
  </si>
  <si>
    <t xml:space="preserve">5+5 yr option — Q4 2026</t>
  </si>
  <si>
    <t xml:space="preserve">Jan 30, 2033</t>
  </si>
  <si>
    <t xml:space="preserve">2032 extension discussion</t>
  </si>
  <si>
    <t xml:space="preserve">Palm Beach Gardens ⚠</t>
  </si>
  <si>
    <t xml:space="preserve">Dec 31, 2026</t>
  </si>
  <si>
    <t xml:space="preserve">⚠ 5-year extension option — must exercise pre-close</t>
  </si>
  <si>
    <t xml:space="preserve">  VENDOR OVERHEAD (from seller's vendor disclosure — monthly per shop)</t>
  </si>
  <si>
    <t xml:space="preserve">Internet</t>
  </si>
  <si>
    <t xml:space="preserve">BCC $248.74  ·  FLL $150.74  ·  WPB $203.30 (ATT)  ·  PBG $207.45 (Comcast)</t>
  </si>
  <si>
    <t xml:space="preserve">HVAC Maintenance</t>
  </si>
  <si>
    <t xml:space="preserve">BCC/FLL: Genesis Air $500/quarter  ·  WPB/PBG: Cassidy Air $95/month (both)</t>
  </si>
  <si>
    <t xml:space="preserve">Window Cleaning</t>
  </si>
  <si>
    <t xml:space="preserve">BCC: Fish Window $38/2 weeks  ·  FLL/WPB/PBG: $50/month each</t>
  </si>
  <si>
    <t xml:space="preserve">Cleaning</t>
  </si>
  <si>
    <t xml:space="preserve">BCC/FLL: Mayte Cleaners $400/month each  ·  WPB/PBG: Stratus $550/month each</t>
  </si>
  <si>
    <t xml:space="preserve">Trash (FLL)</t>
  </si>
  <si>
    <t xml:space="preserve">TOG @ FLL $346/month</t>
  </si>
  <si>
    <t xml:space="preserve">Playlist Generation</t>
  </si>
  <si>
    <t xml:space="preserve">All shops: $37/month/shop  ($148/month total)</t>
  </si>
  <si>
    <t xml:space="preserve">Digital Marketing</t>
  </si>
  <si>
    <t xml:space="preserve">WPB &amp; PBG: LOCAL ACT $1,150/month/shop  ($2,300/month)</t>
  </si>
  <si>
    <t xml:space="preserve">Insurance</t>
  </si>
  <si>
    <t xml:space="preserve">$4,618/month total (all 4 shops) · ~$1,155/shop · minimum req: ~$775/shop</t>
  </si>
  <si>
    <t xml:space="preserve">Utilities (FPL avg)</t>
  </si>
  <si>
    <t xml:space="preserve">BCC ~$560  ·  FLL ~$714  ·  PBG ~$418  ·  WPB ~$556/month</t>
  </si>
  <si>
    <t xml:space="preserve">⚠ CRITICAL: Palm Beach Gardens lease expires Dec 31, 2026. A 5-year extension option exists. This MUST be a closing condition precedent — Joy cannot close without written landlord confirmation of the extension exercise. Without extension, PBG contributes $0 value to the deal.</t>
  </si>
  <si>
    <t xml:space="preserve">PROJECT BUTTERCUP — BALANCE SHEETS  |  December 31, 2025</t>
  </si>
  <si>
    <t xml:space="preserve">($)</t>
  </si>
  <si>
    <t xml:space="preserve">TOTAL</t>
  </si>
  <si>
    <t xml:space="preserve">  ASSETS</t>
  </si>
  <si>
    <t xml:space="preserve">  Current Assets</t>
  </si>
  <si>
    <t xml:space="preserve">  Cash &amp; Cash Equivalents</t>
  </si>
  <si>
    <t xml:space="preserve">  Accounts Receivable</t>
  </si>
  <si>
    <t xml:space="preserve">  Inventory</t>
  </si>
  <si>
    <t xml:space="preserve">  Prepaid Expenses</t>
  </si>
  <si>
    <t xml:space="preserve">  Other Current Assets</t>
  </si>
  <si>
    <t xml:space="preserve">Total Current Assets</t>
  </si>
  <si>
    <t xml:space="preserve">  Non-Current Assets</t>
  </si>
  <si>
    <t xml:space="preserve">  Property Plant &amp; Equipment (net)</t>
  </si>
  <si>
    <t xml:space="preserve">  Intangible Assets (franchise/startup costs)</t>
  </si>
  <si>
    <t xml:space="preserve">TOTAL ASSETS</t>
  </si>
  <si>
    <t xml:space="preserve">  LIABILITIES</t>
  </si>
  <si>
    <t xml:space="preserve">  Current &amp; Long-Term Liabilities</t>
  </si>
  <si>
    <t xml:space="preserve">  Accounts Payable</t>
  </si>
  <si>
    <t xml:space="preserve">  Accrued Liabilities</t>
  </si>
  <si>
    <t xml:space="preserve">  SBA / SBFS Loan</t>
  </si>
  <si>
    <t xml:space="preserve">  MCA / Kalamata (FLL only)</t>
  </si>
  <si>
    <t xml:space="preserve">  Partner / Member Loans</t>
  </si>
  <si>
    <t xml:space="preserve">  Long-Term Debt</t>
  </si>
  <si>
    <t xml:space="preserve">  Other Liabilities</t>
  </si>
  <si>
    <t xml:space="preserve">TOTAL LIABILITIES</t>
  </si>
  <si>
    <t xml:space="preserve">  MEMBERS' EQUITY</t>
  </si>
  <si>
    <t xml:space="preserve">Total Members' Equity</t>
  </si>
  <si>
    <t xml:space="preserve">Notes: FLL negative equity ($-319,896) driven by $273,000 partner/member loans classified as liabilities — these are being retired at close. BCC negative equity ($-17,404) reflects $112,750 SBFS loan. WPB and PBG carry strong positive equity ($238,344 and $188,548) driven by franchise intangibles on the balance sheet. Combined portfolio equity: $89,592. Retiring FLL MCA ($64,200) and SBFS loans at close will materially improve the balance sheet. Source: Dec 31, 2025 QuickBooks balance sheets.</t>
  </si>
  <si>
    <t xml:space="preserve">PROJECT BUTTERCUP — EBITDA BRIDGE  |  NOI → ADJUSTED EBITDA  |  2025</t>
  </si>
  <si>
    <t xml:space="preserve">Fort Laud.</t>
  </si>
  <si>
    <t xml:space="preserve">West Palm</t>
  </si>
  <si>
    <t xml:space="preserve">Palm Beach G</t>
  </si>
  <si>
    <t xml:space="preserve">2025 Total</t>
  </si>
  <si>
    <t xml:space="preserve">COGS</t>
  </si>
  <si>
    <t xml:space="preserve">  All Other Opex</t>
  </si>
  <si>
    <t xml:space="preserve">NET OPERATING INCOME</t>
  </si>
  <si>
    <t xml:space="preserve">  + Owner add-backs</t>
  </si>
  <si>
    <t xml:space="preserve">ADJUSTED EBITDA</t>
  </si>
  <si>
    <t xml:space="preserve">  EBITDA Margin %</t>
  </si>
  <si>
    <t xml:space="preserve">  VALUATION CONTEXT — $3.0M OFFER PRICE</t>
  </si>
  <si>
    <t xml:space="preserve">Offer price</t>
  </si>
  <si>
    <t xml:space="preserve">Portfolio EBITDA (2025)</t>
  </si>
  <si>
    <t xml:space="preserve">Implied EBITDA multiple</t>
  </si>
  <si>
    <t xml:space="preserve">Portfolio Revenue (2025)</t>
  </si>
  <si>
    <t xml:space="preserve">Implied Revenue multiple</t>
  </si>
  <si>
    <t xml:space="preserve">Seller's own multiple claim (5×)</t>
  </si>
  <si>
    <t xml:space="preserve">Seller's implied EBITDA</t>
  </si>
  <si>
    <t xml:space="preserve">Emanay EBITDA (full add-backs)</t>
  </si>
  <si>
    <t xml:space="preserve">Difference — Joy has the better deal</t>
  </si>
  <si>
    <t xml:space="preserve">PROJECT BUTTERCUP — DSCR ACQUISITION MODEL  |  $3.0M OFFER  |  INTERACTIVE</t>
  </si>
  <si>
    <t xml:space="preserve">  INPUTS — BLUE CELLS ARE EDITABLE</t>
  </si>
  <si>
    <t xml:space="preserve">Note: Change blue cells — model recalculates automatically in Excel.</t>
  </si>
  <si>
    <t xml:space="preserve">Purchase Price</t>
  </si>
  <si>
    <t xml:space="preserve">Seller's floor</t>
  </si>
  <si>
    <t xml:space="preserve">LTV (senior debt %)</t>
  </si>
  <si>
    <t xml:space="preserve">75% = $2.25M loan</t>
  </si>
  <si>
    <t xml:space="preserve">Senior Interest Rate</t>
  </si>
  <si>
    <t xml:space="preserve">SBA 7(a): Prime+2.75% = ~11.25%</t>
  </si>
  <si>
    <t xml:space="preserve">Amortization (years)</t>
  </si>
  <si>
    <t xml:space="preserve">SBA 7(a): 10yr on goodwill</t>
  </si>
  <si>
    <t xml:space="preserve">Seller Note (% of price)</t>
  </si>
  <si>
    <t xml:space="preserve">0% = no seller note; try 15%</t>
  </si>
  <si>
    <t xml:space="preserve">Seller Note Rate</t>
  </si>
  <si>
    <t xml:space="preserve">Subordinate to senior</t>
  </si>
  <si>
    <t xml:space="preserve">Seller Note Term (years)</t>
  </si>
  <si>
    <t xml:space="preserve">Seller Equity Roll (% of price)</t>
  </si>
  <si>
    <t xml:space="preserve">0% = no equity roll</t>
  </si>
  <si>
    <t xml:space="preserve">Co-Investor Equity (%)</t>
  </si>
  <si>
    <t xml:space="preserve">0% = no co-investor</t>
  </si>
  <si>
    <t xml:space="preserve">  DERIVED METRICS — FORMULAS</t>
  </si>
  <si>
    <t xml:space="preserve">Portfolio EBITDA (2025 — all add-backs)</t>
  </si>
  <si>
    <t xml:space="preserve">Senior Loan</t>
  </si>
  <si>
    <t xml:space="preserve">Seller Note Amount</t>
  </si>
  <si>
    <t xml:space="preserve">Seller Equity Roll Amount</t>
  </si>
  <si>
    <t xml:space="preserve">Co-Investor Equity Amount</t>
  </si>
  <si>
    <t xml:space="preserve">Joy's Cash Required</t>
  </si>
  <si>
    <t xml:space="preserve">Annual Senior Debt Service</t>
  </si>
  <si>
    <t xml:space="preserve">Annual Seller Note Service</t>
  </si>
  <si>
    <t xml:space="preserve">Total Annual Debt Service</t>
  </si>
  <si>
    <t xml:space="preserve">DSCR on 2025 EBITDA</t>
  </si>
  <si>
    <t xml:space="preserve">Passes 1.25x?</t>
  </si>
  <si>
    <t xml:space="preserve">  SENSITIVITY — MAX SUPPORTABLE PRICE @ 1.25× DSCR</t>
  </si>
  <si>
    <t xml:space="preserve">Rate \ Amort</t>
  </si>
  <si>
    <t xml:space="preserve">7 yrs</t>
  </si>
  <si>
    <t xml:space="preserve">10 yrs</t>
  </si>
  <si>
    <t xml:space="preserve">15 yrs</t>
  </si>
  <si>
    <t xml:space="preserve">20 yrs</t>
  </si>
  <si>
    <t xml:space="preserve">25 yrs</t>
  </si>
  <si>
    <t xml:space="preserve">  7.00%</t>
  </si>
  <si>
    <t xml:space="preserve">  8.00%</t>
  </si>
  <si>
    <t xml:space="preserve">  9.00%</t>
  </si>
  <si>
    <t xml:space="preserve">  10.00%</t>
  </si>
  <si>
    <t xml:space="preserve">  11.25%</t>
  </si>
  <si>
    <t xml:space="preserve">  12.00%</t>
  </si>
  <si>
    <t xml:space="preserve">  13.00%</t>
  </si>
  <si>
    <t xml:space="preserve">  14.00%</t>
  </si>
  <si>
    <t xml:space="preserve">Green = max supportable price ≥ $3.0M  |  Amber = $2.0M–$2.99M  |  Red = &lt;$2.0M  |  Based on 2025 EBITDA $770,721 at 75% LTV. Blue input cells above are editable.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</si>
</sst>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\$#,##0_);&quot;($&quot;#,##0\);\-"/>
    <numFmt numFmtId="166" formatCode="0.0%"/>
    <numFmt numFmtId="167" formatCode="#,##0"/>
    <numFmt numFmtId="168" formatCode="\$#,##0.00"/>
    <numFmt numFmtId="169" formatCode="\$#,##0"/>
    <numFmt numFmtId="170" formatCode="0.00\x"/>
    <numFmt numFmtId="171" formatCode="\$#,##0_);&quot;($&quot;#,##0\);\-"/>
    <numFmt numFmtId="172" formatCode="0.00\x"/>
    <numFmt numFmtId="173" formatCode="@"/>
  </numFmts>
  <fonts count="3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FFFFFF"/>
      <name val="Arial"/>
      <family val="0"/>
      <charset val="1"/>
    </font>
    <font>
      <sz val="13"/>
      <color rgb="FFAAAAAA"/>
      <name val="Arial"/>
      <family val="0"/>
      <charset val="1"/>
    </font>
    <font>
      <b val="true"/>
      <sz val="9"/>
      <color rgb="FF444444"/>
      <name val="Arial"/>
      <family val="0"/>
      <charset val="1"/>
    </font>
    <font>
      <sz val="9"/>
      <color rgb="FF0A0A0A"/>
      <name val="Arial"/>
      <family val="0"/>
      <charset val="1"/>
    </font>
    <font>
      <b val="true"/>
      <sz val="9"/>
      <color rgb="FFE63312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7"/>
      <color rgb="FF444444"/>
      <name val="Arial"/>
      <family val="0"/>
      <charset val="1"/>
    </font>
    <font>
      <b val="true"/>
      <sz val="8"/>
      <color rgb="FF444444"/>
      <name val="Arial"/>
      <family val="0"/>
      <charset val="1"/>
    </font>
    <font>
      <b val="true"/>
      <sz val="8"/>
      <color rgb="FFE63312"/>
      <name val="Arial"/>
      <family val="0"/>
      <charset val="1"/>
    </font>
    <font>
      <i val="true"/>
      <sz val="7"/>
      <color rgb="FF888888"/>
      <name val="Arial"/>
      <family val="0"/>
      <charset val="1"/>
    </font>
    <font>
      <b val="true"/>
      <sz val="9"/>
      <color rgb="FF0A0A0A"/>
      <name val="Arial"/>
      <family val="0"/>
      <charset val="1"/>
    </font>
    <font>
      <i val="true"/>
      <sz val="7"/>
      <color rgb="FFBBBBBB"/>
      <name val="Arial"/>
      <family val="0"/>
      <charset val="1"/>
    </font>
    <font>
      <i val="true"/>
      <sz val="8"/>
      <color rgb="FF0A0A0A"/>
      <name val="Arial"/>
      <family val="0"/>
      <charset val="1"/>
    </font>
    <font>
      <sz val="8"/>
      <color rgb="FF0A0A0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7"/>
      <color rgb="FF444444"/>
      <name val="Arial"/>
      <family val="0"/>
      <charset val="1"/>
    </font>
    <font>
      <b val="true"/>
      <sz val="7"/>
      <color rgb="FF0A0A0A"/>
      <name val="Arial"/>
      <family val="0"/>
      <charset val="1"/>
    </font>
    <font>
      <b val="true"/>
      <sz val="9"/>
      <color rgb="FF1B8A4F"/>
      <name val="Arial"/>
      <family val="0"/>
      <charset val="1"/>
    </font>
    <font>
      <i val="true"/>
      <sz val="7"/>
      <color rgb="FFB8860B"/>
      <name val="Arial"/>
      <family val="0"/>
      <charset val="1"/>
    </font>
    <font>
      <i val="true"/>
      <sz val="8"/>
      <color rgb="FF444444"/>
      <name val="Arial"/>
      <family val="0"/>
      <charset val="1"/>
    </font>
    <font>
      <b val="true"/>
      <sz val="9"/>
      <color rgb="FFC0392B"/>
      <name val="Arial"/>
      <family val="0"/>
      <charset val="1"/>
    </font>
    <font>
      <i val="true"/>
      <sz val="8"/>
      <color rgb="FFB8860B"/>
      <name val="Arial"/>
      <family val="0"/>
      <charset val="1"/>
    </font>
    <font>
      <b val="true"/>
      <sz val="8"/>
      <color rgb="FFC0392B"/>
      <name val="Arial"/>
      <family val="0"/>
      <charset val="1"/>
    </font>
    <font>
      <b val="true"/>
      <sz val="9"/>
      <color rgb="FF0000FF"/>
      <name val="Arial"/>
      <family val="0"/>
      <charset val="1"/>
    </font>
    <font>
      <i val="true"/>
      <sz val="7"/>
      <color rgb="FF444444"/>
      <name val="Arial"/>
      <family val="0"/>
      <charset val="1"/>
    </font>
    <font>
      <b val="true"/>
      <sz val="9"/>
      <name val="Arial"/>
      <family val="0"/>
      <charset val="1"/>
    </font>
    <font>
      <sz val="9"/>
      <color rgb="FF1B8A4F"/>
      <name val="Arial"/>
      <family val="0"/>
      <charset val="1"/>
    </font>
  </fonts>
  <fills count="16">
    <fill>
      <patternFill patternType="none"/>
    </fill>
    <fill>
      <patternFill patternType="gray125"/>
    </fill>
    <fill>
      <patternFill patternType="solid">
        <fgColor rgb="FF0A0A0A"/>
        <bgColor rgb="FF000000"/>
      </patternFill>
    </fill>
    <fill>
      <patternFill patternType="solid">
        <fgColor rgb="FFE63312"/>
        <bgColor rgb="FFC0392B"/>
      </patternFill>
    </fill>
    <fill>
      <patternFill patternType="solid">
        <fgColor rgb="FF1A1A1A"/>
        <bgColor rgb="FF2A1A1A"/>
      </patternFill>
    </fill>
    <fill>
      <patternFill patternType="solid">
        <fgColor rgb="FF1A2A3A"/>
        <bgColor rgb="FF1A3A2A"/>
      </patternFill>
    </fill>
    <fill>
      <patternFill patternType="solid">
        <fgColor rgb="FF1A3A2A"/>
        <bgColor rgb="FF1A2A3A"/>
      </patternFill>
    </fill>
    <fill>
      <patternFill patternType="solid">
        <fgColor rgb="FF2A1A1A"/>
        <bgColor rgb="FF1A1A1A"/>
      </patternFill>
    </fill>
    <fill>
      <patternFill patternType="solid">
        <fgColor rgb="FFF5F5F5"/>
        <bgColor rgb="FFFFF0E8"/>
      </patternFill>
    </fill>
    <fill>
      <patternFill patternType="solid">
        <fgColor rgb="FFFFFFFF"/>
        <bgColor rgb="FFF5F5F5"/>
      </patternFill>
    </fill>
    <fill>
      <patternFill patternType="solid">
        <fgColor rgb="FFFFF0E8"/>
        <bgColor rgb="FFFDECEA"/>
      </patternFill>
    </fill>
    <fill>
      <patternFill patternType="solid">
        <fgColor rgb="FFE0E0E0"/>
        <bgColor rgb="FFD0D0D0"/>
      </patternFill>
    </fill>
    <fill>
      <patternFill patternType="solid">
        <fgColor rgb="FFE6F4ED"/>
        <bgColor rgb="FFF5F5F5"/>
      </patternFill>
    </fill>
    <fill>
      <patternFill patternType="solid">
        <fgColor rgb="FFFEF3CD"/>
        <bgColor rgb="FFFFF0E8"/>
      </patternFill>
    </fill>
    <fill>
      <patternFill patternType="solid">
        <fgColor rgb="FFFDECEA"/>
        <bgColor rgb="FFFFF0E8"/>
      </patternFill>
    </fill>
    <fill>
      <patternFill patternType="solid">
        <fgColor rgb="FF444444"/>
        <bgColor rgb="FF1A3A2A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n">
        <color rgb="FFD0D0D0"/>
      </top>
      <bottom style="thin">
        <color rgb="FFD0D0D0"/>
      </bottom>
      <diagonal/>
    </border>
    <border diagonalUp="false" diagonalDown="false">
      <left/>
      <right/>
      <top style="thin">
        <color rgb="FF999999"/>
      </top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8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3" fillId="8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9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5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6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1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6" fillId="1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7" fillId="1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9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7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5" fillId="11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11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7" fillId="1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6" fillId="1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8" fillId="1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10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1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6" fillId="1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7" fillId="1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1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7" fillId="1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6" fillId="1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8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0" fillId="8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6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4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4" fillId="1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21" fillId="11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11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1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4" fillId="1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22" fillId="1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5" fillId="1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5" fillId="1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4" fillId="1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3" fillId="1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6" fillId="1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6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1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1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8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1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9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8" fillId="9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8" fillId="8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7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4" fillId="9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7" fillId="1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5" fillId="1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4" fillId="1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1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7" fillId="1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7" fillId="1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25" fillId="1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5" fillId="1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6" fillId="1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8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7" fillId="8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5" fillId="1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1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1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1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1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1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2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22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5" fillId="8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8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8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11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7" fillId="11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5" fillId="11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5" fillId="8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8" fillId="11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5" fillId="1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22" fillId="11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1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28" fillId="1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28" fillId="1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28" fillId="1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1" fontId="30" fillId="9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2" fontId="30" fillId="1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3" fontId="8" fillId="1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31" fillId="1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E63312"/>
      <rgbColor rgb="FF00FF00"/>
      <rgbColor rgb="FF0000FF"/>
      <rgbColor rgb="FFFFFF00"/>
      <rgbColor rgb="FFFF00FF"/>
      <rgbColor rgb="FF00FFFF"/>
      <rgbColor rgb="FF800000"/>
      <rgbColor rgb="FF008000"/>
      <rgbColor rgb="FF0A0A0A"/>
      <rgbColor rgb="FFB8860B"/>
      <rgbColor rgb="FF800080"/>
      <rgbColor rgb="FF008080"/>
      <rgbColor rgb="FFBBBBBB"/>
      <rgbColor rgb="FF888888"/>
      <rgbColor rgb="FFAAAAAA"/>
      <rgbColor rgb="FF993366"/>
      <rgbColor rgb="FFFEF3CD"/>
      <rgbColor rgb="FFE6F4ED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5F5"/>
      <rgbColor rgb="FFE0E0E0"/>
      <rgbColor rgb="FFFFF0E8"/>
      <rgbColor rgb="FF99CCFF"/>
      <rgbColor rgb="FFFF99CC"/>
      <rgbColor rgb="FFCC99FF"/>
      <rgbColor rgb="FFFDECEA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1A2A3A"/>
      <rgbColor rgb="FF1B8A4F"/>
      <rgbColor rgb="FF1A1A1A"/>
      <rgbColor rgb="FF2A1A1A"/>
      <rgbColor rgb="FFC0392B"/>
      <rgbColor rgb="FF993366"/>
      <rgbColor rgb="FF444444"/>
      <rgbColor rgb="FF1A3A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30"/>
    <col collapsed="false" customWidth="true" hidden="false" outlineLevel="0" max="3" min="3" style="1" width="50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  <c r="G1" s="2"/>
    </row>
    <row r="2" customFormat="false" ht="15" hidden="false" customHeight="true" outlineLevel="0" collapsed="false">
      <c r="A2" s="2"/>
      <c r="B2" s="2"/>
      <c r="C2" s="2"/>
      <c r="D2" s="2"/>
      <c r="E2" s="2"/>
      <c r="F2" s="2"/>
      <c r="G2" s="2"/>
    </row>
    <row r="3" customFormat="false" ht="36" hidden="false" customHeight="true" outlineLevel="0" collapsed="false">
      <c r="A3" s="2"/>
      <c r="B3" s="3" t="s">
        <v>0</v>
      </c>
      <c r="C3" s="3"/>
      <c r="D3" s="3"/>
      <c r="E3" s="3"/>
      <c r="F3" s="3"/>
      <c r="G3" s="2"/>
    </row>
    <row r="4" customFormat="false" ht="21.75" hidden="false" customHeight="true" outlineLevel="0" collapsed="false">
      <c r="A4" s="2"/>
      <c r="B4" s="4" t="s">
        <v>1</v>
      </c>
      <c r="C4" s="4"/>
      <c r="D4" s="4"/>
      <c r="E4" s="4"/>
      <c r="F4" s="4"/>
      <c r="G4" s="2"/>
    </row>
    <row r="5" customFormat="false" ht="15" hidden="false" customHeight="true" outlineLevel="0" collapsed="false">
      <c r="A5" s="2"/>
      <c r="B5" s="2"/>
      <c r="C5" s="2"/>
      <c r="D5" s="2"/>
      <c r="E5" s="2"/>
      <c r="F5" s="2"/>
      <c r="G5" s="2"/>
    </row>
    <row r="6" customFormat="false" ht="15" hidden="false" customHeight="true" outlineLevel="0" collapsed="false">
      <c r="A6" s="2"/>
      <c r="B6" s="2"/>
      <c r="C6" s="2"/>
      <c r="D6" s="2"/>
      <c r="E6" s="2"/>
      <c r="F6" s="2"/>
      <c r="G6" s="2"/>
    </row>
    <row r="7" customFormat="false" ht="15" hidden="false" customHeight="true" outlineLevel="0" collapsed="false">
      <c r="A7" s="2"/>
      <c r="B7" s="2"/>
      <c r="C7" s="2"/>
      <c r="D7" s="2"/>
      <c r="E7" s="2"/>
      <c r="F7" s="2"/>
      <c r="G7" s="2"/>
    </row>
    <row r="8" customFormat="false" ht="15" hidden="false" customHeight="true" outlineLevel="0" collapsed="false">
      <c r="A8" s="2"/>
      <c r="B8" s="2"/>
      <c r="C8" s="2"/>
      <c r="D8" s="2"/>
      <c r="E8" s="2"/>
      <c r="F8" s="2"/>
      <c r="G8" s="2"/>
    </row>
    <row r="9" customFormat="false" ht="15" hidden="false" customHeight="true" outlineLevel="0" collapsed="false">
      <c r="A9" s="2"/>
      <c r="B9" s="2"/>
      <c r="C9" s="2"/>
      <c r="D9" s="2"/>
      <c r="E9" s="2"/>
      <c r="F9" s="2"/>
      <c r="G9" s="2"/>
    </row>
    <row r="10" customFormat="false" ht="15" hidden="false" customHeight="true" outlineLevel="0" collapsed="false">
      <c r="A10" s="2"/>
      <c r="B10" s="2"/>
      <c r="C10" s="2"/>
      <c r="D10" s="2"/>
      <c r="E10" s="2"/>
      <c r="F10" s="2"/>
      <c r="G10" s="2"/>
    </row>
    <row r="11" customFormat="false" ht="15" hidden="false" customHeight="true" outlineLevel="0" collapsed="false">
      <c r="A11" s="2"/>
      <c r="B11" s="2"/>
      <c r="C11" s="2"/>
      <c r="D11" s="2"/>
      <c r="E11" s="2"/>
      <c r="F11" s="2"/>
      <c r="G11" s="2"/>
    </row>
    <row r="12" customFormat="false" ht="3.75" hidden="false" customHeight="true" outlineLevel="0" collapsed="false">
      <c r="A12" s="5"/>
      <c r="B12" s="5"/>
      <c r="C12" s="5"/>
      <c r="D12" s="5"/>
      <c r="E12" s="5"/>
      <c r="F12" s="5"/>
      <c r="G12" s="5"/>
    </row>
    <row r="13" customFormat="false" ht="15" hidden="false" customHeight="true" outlineLevel="0" collapsed="false">
      <c r="A13" s="2"/>
      <c r="B13" s="2"/>
      <c r="C13" s="2"/>
      <c r="D13" s="2"/>
      <c r="E13" s="2"/>
      <c r="F13" s="2"/>
      <c r="G13" s="2"/>
    </row>
    <row r="14" customFormat="false" ht="15.75" hidden="false" customHeight="true" outlineLevel="0" collapsed="false">
      <c r="B14" s="6" t="s">
        <v>2</v>
      </c>
      <c r="C14" s="7" t="s">
        <v>3</v>
      </c>
    </row>
    <row r="15" customFormat="false" ht="15.75" hidden="false" customHeight="true" outlineLevel="0" collapsed="false">
      <c r="B15" s="6" t="s">
        <v>4</v>
      </c>
      <c r="C15" s="7" t="s">
        <v>5</v>
      </c>
    </row>
    <row r="16" customFormat="false" ht="15.75" hidden="false" customHeight="true" outlineLevel="0" collapsed="false">
      <c r="B16" s="6" t="s">
        <v>6</v>
      </c>
      <c r="C16" s="7" t="s">
        <v>7</v>
      </c>
    </row>
    <row r="17" customFormat="false" ht="15.75" hidden="false" customHeight="true" outlineLevel="0" collapsed="false">
      <c r="B17" s="6" t="s">
        <v>8</v>
      </c>
      <c r="C17" s="7" t="s">
        <v>9</v>
      </c>
    </row>
    <row r="18" customFormat="false" ht="15.75" hidden="false" customHeight="true" outlineLevel="0" collapsed="false">
      <c r="B18" s="6" t="s">
        <v>10</v>
      </c>
      <c r="C18" s="7" t="s">
        <v>11</v>
      </c>
    </row>
    <row r="19" customFormat="false" ht="15.75" hidden="false" customHeight="true" outlineLevel="0" collapsed="false">
      <c r="B19" s="6" t="s">
        <v>12</v>
      </c>
      <c r="C19" s="7" t="s">
        <v>13</v>
      </c>
    </row>
    <row r="21" customFormat="false" ht="15" hidden="false" customHeight="true" outlineLevel="0" collapsed="false">
      <c r="B21" s="8" t="s">
        <v>14</v>
      </c>
    </row>
    <row r="22" customFormat="false" ht="15" hidden="false" customHeight="true" outlineLevel="0" collapsed="false">
      <c r="B22" s="8" t="s">
        <v>15</v>
      </c>
      <c r="C22" s="7" t="s">
        <v>16</v>
      </c>
    </row>
    <row r="23" customFormat="false" ht="15" hidden="false" customHeight="true" outlineLevel="0" collapsed="false">
      <c r="B23" s="8" t="s">
        <v>17</v>
      </c>
      <c r="C23" s="7" t="s">
        <v>18</v>
      </c>
    </row>
    <row r="24" customFormat="false" ht="15" hidden="false" customHeight="true" outlineLevel="0" collapsed="false">
      <c r="B24" s="8" t="s">
        <v>19</v>
      </c>
      <c r="C24" s="7" t="s">
        <v>18</v>
      </c>
    </row>
    <row r="25" customFormat="false" ht="15" hidden="false" customHeight="true" outlineLevel="0" collapsed="false">
      <c r="B25" s="8" t="s">
        <v>20</v>
      </c>
      <c r="C25" s="7" t="s">
        <v>18</v>
      </c>
    </row>
    <row r="26" customFormat="false" ht="15" hidden="false" customHeight="true" outlineLevel="0" collapsed="false">
      <c r="B26" s="8" t="s">
        <v>21</v>
      </c>
      <c r="C26" s="7" t="s">
        <v>18</v>
      </c>
    </row>
    <row r="27" customFormat="false" ht="15" hidden="false" customHeight="true" outlineLevel="0" collapsed="false">
      <c r="B27" s="8" t="s">
        <v>22</v>
      </c>
      <c r="C27" s="7" t="s">
        <v>23</v>
      </c>
    </row>
    <row r="28" customFormat="false" ht="15" hidden="false" customHeight="true" outlineLevel="0" collapsed="false">
      <c r="B28" s="8" t="s">
        <v>24</v>
      </c>
      <c r="C28" s="7" t="s">
        <v>25</v>
      </c>
    </row>
    <row r="29" customFormat="false" ht="15" hidden="false" customHeight="true" outlineLevel="0" collapsed="false">
      <c r="B29" s="8" t="s">
        <v>26</v>
      </c>
      <c r="C29" s="7" t="s">
        <v>27</v>
      </c>
    </row>
    <row r="30" customFormat="false" ht="15" hidden="false" customHeight="true" outlineLevel="0" collapsed="false">
      <c r="B30" s="8" t="s">
        <v>28</v>
      </c>
      <c r="C30" s="7" t="s">
        <v>29</v>
      </c>
    </row>
    <row r="31" customFormat="false" ht="15" hidden="false" customHeight="true" outlineLevel="0" collapsed="false">
      <c r="B31" s="8" t="s">
        <v>30</v>
      </c>
      <c r="C31" s="7" t="s">
        <v>31</v>
      </c>
    </row>
    <row r="32" customFormat="false" ht="15" hidden="false" customHeight="true" outlineLevel="0" collapsed="false">
      <c r="B32" s="8" t="s">
        <v>32</v>
      </c>
      <c r="C32" s="7" t="s">
        <v>33</v>
      </c>
    </row>
  </sheetData>
  <mergeCells count="2">
    <mergeCell ref="B3:F3"/>
    <mergeCell ref="B4:F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4"/>
    <col collapsed="false" customWidth="true" hidden="false" outlineLevel="0" max="6" min="3" style="1" width="14"/>
    <col collapsed="false" customWidth="true" hidden="false" outlineLevel="0" max="7" min="7" style="1" width="2"/>
    <col collapsed="false" customWidth="true" hidden="false" outlineLevel="0" max="8" min="8" style="1" width="14"/>
  </cols>
  <sheetData>
    <row r="1" customFormat="false" ht="4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</row>
    <row r="2" customFormat="false" ht="27.75" hidden="false" customHeight="true" outlineLevel="0" collapsed="false">
      <c r="A2" s="2"/>
      <c r="B2" s="41" t="s">
        <v>282</v>
      </c>
      <c r="C2" s="41"/>
      <c r="D2" s="41"/>
      <c r="E2" s="41"/>
      <c r="F2" s="41"/>
      <c r="G2" s="41"/>
      <c r="H2" s="41"/>
      <c r="I2" s="2"/>
    </row>
    <row r="3" customFormat="false" ht="3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</row>
    <row r="5" customFormat="false" ht="12.75" hidden="false" customHeight="true" outlineLevel="0" collapsed="false">
      <c r="B5" s="43" t="s">
        <v>283</v>
      </c>
      <c r="C5" s="16" t="s">
        <v>133</v>
      </c>
      <c r="D5" s="16" t="s">
        <v>135</v>
      </c>
      <c r="E5" s="16" t="s">
        <v>137</v>
      </c>
      <c r="F5" s="16" t="s">
        <v>139</v>
      </c>
      <c r="H5" s="17" t="s">
        <v>284</v>
      </c>
    </row>
    <row r="6" customFormat="false" ht="12.75" hidden="false" customHeight="true" outlineLevel="0" collapsed="false">
      <c r="B6" s="19" t="s">
        <v>285</v>
      </c>
      <c r="C6" s="19"/>
      <c r="D6" s="19"/>
      <c r="E6" s="19"/>
      <c r="F6" s="19"/>
      <c r="G6" s="19"/>
      <c r="H6" s="19"/>
    </row>
    <row r="7" customFormat="false" ht="12.75" hidden="false" customHeight="true" outlineLevel="0" collapsed="false">
      <c r="B7" s="19" t="s">
        <v>286</v>
      </c>
      <c r="C7" s="19"/>
      <c r="D7" s="19"/>
      <c r="E7" s="19"/>
      <c r="F7" s="19"/>
      <c r="G7" s="19"/>
      <c r="H7" s="19"/>
    </row>
    <row r="8" customFormat="false" ht="13.5" hidden="false" customHeight="true" outlineLevel="0" collapsed="false">
      <c r="B8" s="88" t="s">
        <v>287</v>
      </c>
      <c r="C8" s="89" t="n">
        <v>58234</v>
      </c>
      <c r="D8" s="89" t="n">
        <v>31420</v>
      </c>
      <c r="E8" s="89" t="n">
        <v>42100</v>
      </c>
      <c r="F8" s="89" t="n">
        <v>28900</v>
      </c>
      <c r="H8" s="89" t="n">
        <v>160654</v>
      </c>
    </row>
    <row r="9" customFormat="false" ht="13.5" hidden="false" customHeight="true" outlineLevel="0" collapsed="false">
      <c r="B9" s="26" t="s">
        <v>288</v>
      </c>
      <c r="C9" s="27" t="n">
        <v>12450</v>
      </c>
      <c r="D9" s="27" t="n">
        <v>9870</v>
      </c>
      <c r="E9" s="27" t="n">
        <v>8450</v>
      </c>
      <c r="F9" s="27" t="n">
        <v>7200</v>
      </c>
      <c r="H9" s="27" t="n">
        <v>37970</v>
      </c>
    </row>
    <row r="10" customFormat="false" ht="13.5" hidden="false" customHeight="true" outlineLevel="0" collapsed="false">
      <c r="B10" s="88" t="s">
        <v>289</v>
      </c>
      <c r="C10" s="89" t="n">
        <v>8200</v>
      </c>
      <c r="D10" s="89" t="n">
        <v>6100</v>
      </c>
      <c r="E10" s="89" t="n">
        <v>5600</v>
      </c>
      <c r="F10" s="89" t="n">
        <v>4800</v>
      </c>
      <c r="H10" s="89" t="n">
        <v>24700</v>
      </c>
    </row>
    <row r="11" customFormat="false" ht="13.5" hidden="false" customHeight="true" outlineLevel="0" collapsed="false">
      <c r="B11" s="26" t="s">
        <v>290</v>
      </c>
      <c r="C11" s="27" t="n">
        <v>4800</v>
      </c>
      <c r="D11" s="27" t="n">
        <v>3200</v>
      </c>
      <c r="E11" s="27" t="n">
        <v>2800</v>
      </c>
      <c r="F11" s="27" t="n">
        <v>2100</v>
      </c>
      <c r="H11" s="27" t="n">
        <v>12900</v>
      </c>
    </row>
    <row r="12" customFormat="false" ht="13.5" hidden="false" customHeight="true" outlineLevel="0" collapsed="false">
      <c r="B12" s="88" t="s">
        <v>291</v>
      </c>
      <c r="C12" s="89" t="n">
        <v>1290</v>
      </c>
      <c r="D12" s="89" t="n">
        <v>2288</v>
      </c>
      <c r="E12" s="89" t="n">
        <v>1050</v>
      </c>
      <c r="F12" s="89" t="n">
        <v>830</v>
      </c>
      <c r="H12" s="89" t="n">
        <v>5458</v>
      </c>
    </row>
    <row r="13" customFormat="false" ht="15" hidden="false" customHeight="true" outlineLevel="0" collapsed="false">
      <c r="B13" s="28" t="s">
        <v>292</v>
      </c>
      <c r="C13" s="29" t="n">
        <v>84974</v>
      </c>
      <c r="D13" s="29" t="n">
        <v>52878</v>
      </c>
      <c r="E13" s="29" t="n">
        <v>60000</v>
      </c>
      <c r="F13" s="29" t="n">
        <v>43830</v>
      </c>
      <c r="H13" s="29" t="n">
        <v>241682</v>
      </c>
    </row>
    <row r="14" customFormat="false" ht="12.75" hidden="false" customHeight="true" outlineLevel="0" collapsed="false">
      <c r="B14" s="19" t="s">
        <v>293</v>
      </c>
      <c r="C14" s="19"/>
      <c r="D14" s="19"/>
      <c r="E14" s="19"/>
      <c r="F14" s="19"/>
      <c r="G14" s="19"/>
      <c r="H14" s="19"/>
    </row>
    <row r="15" customFormat="false" ht="13.5" hidden="false" customHeight="true" outlineLevel="0" collapsed="false">
      <c r="B15" s="88" t="s">
        <v>294</v>
      </c>
      <c r="C15" s="89" t="n">
        <v>68000</v>
      </c>
      <c r="D15" s="89" t="n">
        <v>45000</v>
      </c>
      <c r="E15" s="89" t="n">
        <v>88000</v>
      </c>
      <c r="F15" s="89" t="n">
        <v>72000</v>
      </c>
      <c r="H15" s="89" t="n">
        <v>273000</v>
      </c>
    </row>
    <row r="16" customFormat="false" ht="13.5" hidden="false" customHeight="true" outlineLevel="0" collapsed="false">
      <c r="B16" s="26" t="s">
        <v>295</v>
      </c>
      <c r="C16" s="27" t="n">
        <v>21000</v>
      </c>
      <c r="D16" s="27" t="n">
        <v>55000</v>
      </c>
      <c r="E16" s="27" t="n">
        <v>175300</v>
      </c>
      <c r="F16" s="27" t="n">
        <v>112700</v>
      </c>
      <c r="H16" s="27" t="n">
        <v>364000</v>
      </c>
    </row>
    <row r="17" customFormat="false" ht="15" hidden="false" customHeight="true" outlineLevel="0" collapsed="false">
      <c r="B17" s="90" t="s">
        <v>296</v>
      </c>
      <c r="C17" s="91" t="n">
        <v>173974</v>
      </c>
      <c r="D17" s="91" t="n">
        <v>152878</v>
      </c>
      <c r="E17" s="91" t="n">
        <v>323300</v>
      </c>
      <c r="F17" s="91" t="n">
        <v>228530</v>
      </c>
      <c r="H17" s="91" t="n">
        <v>878682</v>
      </c>
    </row>
    <row r="18" customFormat="false" ht="15" hidden="false" customHeight="true" outlineLevel="0" collapsed="false">
      <c r="B18" s="92"/>
      <c r="C18" s="92"/>
      <c r="D18" s="92"/>
      <c r="E18" s="92"/>
      <c r="F18" s="92"/>
      <c r="G18" s="92"/>
      <c r="H18" s="92"/>
    </row>
    <row r="19" customFormat="false" ht="12.75" hidden="false" customHeight="true" outlineLevel="0" collapsed="false">
      <c r="B19" s="19" t="s">
        <v>297</v>
      </c>
      <c r="C19" s="19"/>
      <c r="D19" s="19"/>
      <c r="E19" s="19"/>
      <c r="F19" s="19"/>
      <c r="G19" s="19"/>
      <c r="H19" s="19"/>
    </row>
    <row r="20" customFormat="false" ht="12.75" hidden="false" customHeight="true" outlineLevel="0" collapsed="false">
      <c r="B20" s="19" t="s">
        <v>298</v>
      </c>
      <c r="C20" s="19"/>
      <c r="D20" s="19"/>
      <c r="E20" s="19"/>
      <c r="F20" s="19"/>
      <c r="G20" s="19"/>
      <c r="H20" s="19"/>
    </row>
    <row r="21" customFormat="false" ht="13.5" hidden="false" customHeight="true" outlineLevel="0" collapsed="false">
      <c r="B21" s="88" t="s">
        <v>299</v>
      </c>
      <c r="C21" s="89" t="n">
        <v>22150</v>
      </c>
      <c r="D21" s="89" t="n">
        <v>18300</v>
      </c>
      <c r="E21" s="89" t="n">
        <v>12400</v>
      </c>
      <c r="F21" s="89" t="n">
        <v>9800</v>
      </c>
      <c r="H21" s="89" t="n">
        <v>62650</v>
      </c>
    </row>
    <row r="22" customFormat="false" ht="13.5" hidden="false" customHeight="true" outlineLevel="0" collapsed="false">
      <c r="B22" s="26" t="s">
        <v>300</v>
      </c>
      <c r="C22" s="27" t="n">
        <v>18440</v>
      </c>
      <c r="D22" s="27" t="n">
        <v>14220</v>
      </c>
      <c r="E22" s="27" t="n">
        <v>9800</v>
      </c>
      <c r="F22" s="27" t="n">
        <v>8400</v>
      </c>
      <c r="H22" s="27" t="n">
        <v>50860</v>
      </c>
    </row>
    <row r="23" customFormat="false" ht="13.5" hidden="false" customHeight="true" outlineLevel="0" collapsed="false">
      <c r="B23" s="37" t="s">
        <v>301</v>
      </c>
      <c r="C23" s="38" t="n">
        <v>112750</v>
      </c>
      <c r="D23" s="38" t="n">
        <v>98054</v>
      </c>
      <c r="E23" s="38"/>
      <c r="F23" s="38"/>
      <c r="H23" s="38" t="n">
        <v>210804</v>
      </c>
    </row>
    <row r="24" customFormat="false" ht="13.5" hidden="false" customHeight="true" outlineLevel="0" collapsed="false">
      <c r="B24" s="93" t="s">
        <v>302</v>
      </c>
      <c r="C24" s="82"/>
      <c r="D24" s="82" t="n">
        <v>64200</v>
      </c>
      <c r="E24" s="82"/>
      <c r="F24" s="82"/>
      <c r="H24" s="82" t="n">
        <v>64200</v>
      </c>
    </row>
    <row r="25" customFormat="false" ht="13.5" hidden="false" customHeight="true" outlineLevel="0" collapsed="false">
      <c r="B25" s="37" t="s">
        <v>303</v>
      </c>
      <c r="C25" s="38" t="n">
        <v>29000</v>
      </c>
      <c r="D25" s="38" t="n">
        <v>273000</v>
      </c>
      <c r="E25" s="38"/>
      <c r="F25" s="38"/>
      <c r="H25" s="38" t="n">
        <v>302000</v>
      </c>
    </row>
    <row r="26" customFormat="false" ht="13.5" hidden="false" customHeight="true" outlineLevel="0" collapsed="false">
      <c r="B26" s="88" t="s">
        <v>304</v>
      </c>
      <c r="C26" s="89"/>
      <c r="D26" s="89"/>
      <c r="E26" s="89" t="n">
        <v>55000</v>
      </c>
      <c r="F26" s="89" t="n">
        <v>16000</v>
      </c>
      <c r="H26" s="89" t="n">
        <v>71000</v>
      </c>
    </row>
    <row r="27" customFormat="false" ht="13.5" hidden="false" customHeight="true" outlineLevel="0" collapsed="false">
      <c r="B27" s="26" t="s">
        <v>305</v>
      </c>
      <c r="C27" s="27" t="n">
        <v>9038</v>
      </c>
      <c r="D27" s="27" t="n">
        <v>5000</v>
      </c>
      <c r="E27" s="27" t="n">
        <v>7756</v>
      </c>
      <c r="F27" s="27" t="n">
        <v>5782</v>
      </c>
      <c r="H27" s="27" t="n">
        <v>27576</v>
      </c>
    </row>
    <row r="28" customFormat="false" ht="15" hidden="false" customHeight="true" outlineLevel="0" collapsed="false">
      <c r="B28" s="94" t="s">
        <v>306</v>
      </c>
      <c r="C28" s="95" t="n">
        <v>191378</v>
      </c>
      <c r="D28" s="95" t="n">
        <v>472774</v>
      </c>
      <c r="E28" s="95" t="n">
        <v>84956</v>
      </c>
      <c r="F28" s="95" t="n">
        <v>39982</v>
      </c>
      <c r="G28" s="92"/>
      <c r="H28" s="95" t="n">
        <v>789090</v>
      </c>
    </row>
    <row r="30" customFormat="false" ht="12.75" hidden="false" customHeight="true" outlineLevel="0" collapsed="false">
      <c r="B30" s="19" t="s">
        <v>307</v>
      </c>
      <c r="C30" s="19"/>
      <c r="D30" s="19"/>
      <c r="E30" s="19"/>
      <c r="F30" s="19"/>
      <c r="G30" s="19"/>
      <c r="H30" s="19"/>
    </row>
    <row r="31" customFormat="false" ht="15" hidden="false" customHeight="true" outlineLevel="0" collapsed="false">
      <c r="B31" s="63" t="s">
        <v>308</v>
      </c>
      <c r="C31" s="96" t="n">
        <v>-17404</v>
      </c>
      <c r="D31" s="96" t="n">
        <v>-319896</v>
      </c>
      <c r="E31" s="97" t="n">
        <v>238344</v>
      </c>
      <c r="F31" s="97" t="n">
        <v>188548</v>
      </c>
      <c r="H31" s="97" t="n">
        <v>89592</v>
      </c>
    </row>
    <row r="33" customFormat="false" ht="39.75" hidden="false" customHeight="true" outlineLevel="0" collapsed="false">
      <c r="B33" s="40" t="s">
        <v>309</v>
      </c>
      <c r="C33" s="40"/>
      <c r="D33" s="40"/>
      <c r="E33" s="40"/>
      <c r="F33" s="40"/>
      <c r="G33" s="40"/>
      <c r="H33" s="40"/>
    </row>
  </sheetData>
  <mergeCells count="8">
    <mergeCell ref="B2:H2"/>
    <mergeCell ref="B6:H6"/>
    <mergeCell ref="B7:H7"/>
    <mergeCell ref="B14:H14"/>
    <mergeCell ref="B19:H19"/>
    <mergeCell ref="B20:H20"/>
    <mergeCell ref="B30:H30"/>
    <mergeCell ref="B33:H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40"/>
    <col collapsed="false" customWidth="true" hidden="false" outlineLevel="0" max="10" min="3" style="1" width="13"/>
  </cols>
  <sheetData>
    <row r="1" customFormat="false" ht="4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27.75" hidden="false" customHeight="true" outlineLevel="0" collapsed="false">
      <c r="A2" s="2"/>
      <c r="B2" s="41" t="s">
        <v>310</v>
      </c>
      <c r="C2" s="41"/>
      <c r="D2" s="41"/>
      <c r="E2" s="41"/>
      <c r="F2" s="41"/>
      <c r="G2" s="41"/>
      <c r="H2" s="41"/>
      <c r="I2" s="41"/>
      <c r="J2" s="2"/>
      <c r="K2" s="2"/>
    </row>
    <row r="3" customFormat="false" ht="3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5" customFormat="false" ht="12.75" hidden="false" customHeight="true" outlineLevel="0" collapsed="false">
      <c r="B5" s="43" t="s">
        <v>283</v>
      </c>
      <c r="C5" s="16" t="s">
        <v>133</v>
      </c>
      <c r="D5" s="16" t="s">
        <v>311</v>
      </c>
      <c r="E5" s="16" t="s">
        <v>312</v>
      </c>
      <c r="F5" s="16" t="s">
        <v>313</v>
      </c>
      <c r="G5" s="17" t="s">
        <v>314</v>
      </c>
    </row>
    <row r="6" customFormat="false" ht="13.5" hidden="false" customHeight="true" outlineLevel="0" collapsed="false">
      <c r="B6" s="26" t="s">
        <v>46</v>
      </c>
      <c r="C6" s="27" t="n">
        <v>1579944.92</v>
      </c>
      <c r="D6" s="27" t="n">
        <v>1216645.65</v>
      </c>
      <c r="E6" s="27" t="n">
        <v>872315.86</v>
      </c>
      <c r="F6" s="27" t="n">
        <v>819556.87</v>
      </c>
      <c r="G6" s="21" t="n">
        <v>4488463.3</v>
      </c>
    </row>
    <row r="7" customFormat="false" ht="13.5" hidden="false" customHeight="true" outlineLevel="0" collapsed="false">
      <c r="B7" s="23" t="s">
        <v>49</v>
      </c>
      <c r="C7" s="25" t="n">
        <v>1027005.96</v>
      </c>
      <c r="D7" s="25" t="n">
        <v>845907.45</v>
      </c>
      <c r="E7" s="25" t="n">
        <v>576350.6</v>
      </c>
      <c r="F7" s="25" t="n">
        <v>510509.44</v>
      </c>
      <c r="G7" s="78" t="n">
        <v>2959773.45</v>
      </c>
    </row>
    <row r="8" customFormat="false" ht="13.5" hidden="false" customHeight="true" outlineLevel="0" collapsed="false">
      <c r="B8" s="23" t="s">
        <v>48</v>
      </c>
      <c r="C8" s="25" t="n">
        <v>384634</v>
      </c>
      <c r="D8" s="25" t="n">
        <v>361695</v>
      </c>
      <c r="E8" s="25" t="n">
        <v>276213</v>
      </c>
      <c r="F8" s="25" t="n">
        <v>287189.26</v>
      </c>
      <c r="G8" s="78" t="n">
        <v>1309731.26</v>
      </c>
    </row>
    <row r="9" customFormat="false" ht="13.5" hidden="false" customHeight="true" outlineLevel="0" collapsed="false">
      <c r="B9" s="98" t="s">
        <v>315</v>
      </c>
      <c r="C9" s="99" t="n">
        <v>63771.33</v>
      </c>
      <c r="D9" s="99" t="n">
        <v>25717.48</v>
      </c>
      <c r="E9" s="99" t="n">
        <v>19469.17</v>
      </c>
      <c r="F9" s="99" t="n">
        <v>18013.41</v>
      </c>
      <c r="G9" s="100" t="n">
        <v>126971.39</v>
      </c>
    </row>
    <row r="10" customFormat="false" ht="13.5" hidden="false" customHeight="true" outlineLevel="0" collapsed="false">
      <c r="B10" s="101" t="s">
        <v>53</v>
      </c>
      <c r="C10" s="102" t="n">
        <v>1516173.59</v>
      </c>
      <c r="D10" s="102" t="n">
        <v>1190928.17</v>
      </c>
      <c r="E10" s="102" t="n">
        <v>852846.69</v>
      </c>
      <c r="F10" s="102" t="n">
        <v>801543.46</v>
      </c>
      <c r="G10" s="103" t="n">
        <v>4361491.91</v>
      </c>
    </row>
    <row r="11" customFormat="false" ht="13.5" hidden="false" customHeight="true" outlineLevel="0" collapsed="false">
      <c r="B11" s="26" t="s">
        <v>55</v>
      </c>
      <c r="C11" s="27" t="n">
        <v>860474.82</v>
      </c>
      <c r="D11" s="27" t="n">
        <v>650159.35</v>
      </c>
      <c r="E11" s="27" t="n">
        <v>480990.37</v>
      </c>
      <c r="F11" s="27" t="n">
        <v>455401.68</v>
      </c>
      <c r="G11" s="21" t="n">
        <v>2447026.22</v>
      </c>
    </row>
    <row r="12" customFormat="false" ht="13.5" hidden="false" customHeight="true" outlineLevel="0" collapsed="false">
      <c r="B12" s="23" t="s">
        <v>56</v>
      </c>
      <c r="C12" s="25" t="n">
        <v>195123.27</v>
      </c>
      <c r="D12" s="25" t="n">
        <v>157228.19</v>
      </c>
      <c r="E12" s="25" t="n">
        <v>61555.29</v>
      </c>
      <c r="F12" s="25" t="n">
        <v>121902.02</v>
      </c>
      <c r="G12" s="78" t="n">
        <v>535808.77</v>
      </c>
    </row>
    <row r="13" customFormat="false" ht="13.5" hidden="false" customHeight="true" outlineLevel="0" collapsed="false">
      <c r="B13" s="23" t="s">
        <v>57</v>
      </c>
      <c r="C13" s="25" t="n">
        <v>82629.99</v>
      </c>
      <c r="D13" s="25" t="n">
        <v>67115.56</v>
      </c>
      <c r="E13" s="25" t="n">
        <v>53164.74</v>
      </c>
      <c r="F13" s="25" t="n">
        <v>49475.13</v>
      </c>
      <c r="G13" s="78" t="n">
        <v>252385.42</v>
      </c>
    </row>
    <row r="14" customFormat="false" ht="13.5" hidden="false" customHeight="true" outlineLevel="0" collapsed="false">
      <c r="B14" s="23" t="s">
        <v>316</v>
      </c>
      <c r="C14" s="25" t="n">
        <v>176349.98</v>
      </c>
      <c r="D14" s="25" t="n">
        <v>153580.46</v>
      </c>
      <c r="E14" s="25" t="n">
        <v>116364.73</v>
      </c>
      <c r="F14" s="25" t="n">
        <v>127979.41</v>
      </c>
      <c r="G14" s="78" t="n">
        <v>574274.58</v>
      </c>
    </row>
    <row r="15" customFormat="false" ht="13.5" hidden="false" customHeight="true" outlineLevel="0" collapsed="false">
      <c r="B15" s="88" t="s">
        <v>61</v>
      </c>
      <c r="C15" s="89" t="n">
        <v>1327394.9</v>
      </c>
      <c r="D15" s="89" t="n">
        <v>1038322.12</v>
      </c>
      <c r="E15" s="89" t="n">
        <v>721282.47</v>
      </c>
      <c r="F15" s="89" t="n">
        <v>763531.06</v>
      </c>
      <c r="G15" s="104" t="n">
        <v>3850530.55</v>
      </c>
    </row>
    <row r="16" customFormat="false" ht="13.5" hidden="false" customHeight="true" outlineLevel="0" collapsed="false">
      <c r="B16" s="28" t="s">
        <v>317</v>
      </c>
      <c r="C16" s="29" t="n">
        <v>188778.69</v>
      </c>
      <c r="D16" s="29" t="n">
        <v>152606.05</v>
      </c>
      <c r="E16" s="29" t="n">
        <v>131564.22</v>
      </c>
      <c r="F16" s="29" t="n">
        <v>38012.4</v>
      </c>
      <c r="G16" s="105" t="n">
        <v>510961.36</v>
      </c>
    </row>
    <row r="17" customFormat="false" ht="13.5" hidden="false" customHeight="true" outlineLevel="0" collapsed="false">
      <c r="B17" s="34" t="s">
        <v>66</v>
      </c>
      <c r="C17" s="36" t="n">
        <v>11666.67</v>
      </c>
      <c r="D17" s="36" t="n">
        <v>9666.67</v>
      </c>
      <c r="E17" s="36" t="n">
        <v>74000</v>
      </c>
      <c r="F17" s="36" t="n">
        <v>60000</v>
      </c>
      <c r="G17" s="106" t="n">
        <v>155333.34</v>
      </c>
    </row>
    <row r="18" customFormat="false" ht="13.5" hidden="false" customHeight="true" outlineLevel="0" collapsed="false">
      <c r="B18" s="34" t="s">
        <v>67</v>
      </c>
      <c r="C18" s="36" t="n">
        <v>0</v>
      </c>
      <c r="D18" s="36" t="n">
        <v>1610.22</v>
      </c>
      <c r="E18" s="36" t="n">
        <v>14523.37</v>
      </c>
      <c r="F18" s="36" t="n">
        <v>0</v>
      </c>
      <c r="G18" s="106" t="n">
        <v>16133.59</v>
      </c>
    </row>
    <row r="19" customFormat="false" ht="13.5" hidden="false" customHeight="true" outlineLevel="0" collapsed="false">
      <c r="B19" s="34" t="s">
        <v>318</v>
      </c>
      <c r="C19" s="36" t="n">
        <v>27562.85</v>
      </c>
      <c r="D19" s="36" t="n">
        <v>25895.77</v>
      </c>
      <c r="E19" s="36" t="n">
        <v>15677.11</v>
      </c>
      <c r="F19" s="36" t="n">
        <v>19156.7</v>
      </c>
      <c r="G19" s="106" t="n">
        <v>88292.43</v>
      </c>
    </row>
    <row r="20" customFormat="false" ht="13.5" hidden="false" customHeight="true" outlineLevel="0" collapsed="false">
      <c r="B20" s="28" t="s">
        <v>319</v>
      </c>
      <c r="C20" s="107" t="n">
        <v>228008.21</v>
      </c>
      <c r="D20" s="107" t="n">
        <v>189778.71</v>
      </c>
      <c r="E20" s="107" t="n">
        <v>235764.7</v>
      </c>
      <c r="F20" s="107" t="n">
        <v>117169.1</v>
      </c>
      <c r="G20" s="105" t="n">
        <v>770720.72</v>
      </c>
    </row>
    <row r="21" customFormat="false" ht="12.75" hidden="false" customHeight="true" outlineLevel="0" collapsed="false">
      <c r="B21" s="30" t="s">
        <v>320</v>
      </c>
      <c r="C21" s="52" t="n">
        <v>0.144314024567388</v>
      </c>
      <c r="D21" s="52" t="n">
        <v>0.155985195853863</v>
      </c>
      <c r="E21" s="52" t="n">
        <v>0.270274462280211</v>
      </c>
      <c r="F21" s="52" t="n">
        <v>0.142966405735822</v>
      </c>
      <c r="G21" s="108" t="n">
        <v>0.171711489765328</v>
      </c>
    </row>
    <row r="23" customFormat="false" ht="12.75" hidden="false" customHeight="true" outlineLevel="0" collapsed="false">
      <c r="B23" s="19" t="s">
        <v>321</v>
      </c>
      <c r="C23" s="19"/>
      <c r="D23" s="19"/>
      <c r="E23" s="19"/>
      <c r="F23" s="19"/>
      <c r="G23" s="19"/>
      <c r="H23" s="19"/>
    </row>
    <row r="24" customFormat="false" ht="13.5" hidden="false" customHeight="true" outlineLevel="0" collapsed="false">
      <c r="B24" s="7" t="s">
        <v>322</v>
      </c>
      <c r="C24" s="109" t="n">
        <v>3000000</v>
      </c>
    </row>
    <row r="25" customFormat="false" ht="13.5" hidden="false" customHeight="true" outlineLevel="0" collapsed="false">
      <c r="B25" s="7" t="s">
        <v>323</v>
      </c>
      <c r="C25" s="109" t="n">
        <v>770720.72</v>
      </c>
    </row>
    <row r="26" customFormat="false" ht="13.5" hidden="false" customHeight="true" outlineLevel="0" collapsed="false">
      <c r="B26" s="7" t="s">
        <v>324</v>
      </c>
      <c r="C26" s="110" t="n">
        <v>3.89246055302626</v>
      </c>
    </row>
    <row r="27" customFormat="false" ht="13.5" hidden="false" customHeight="true" outlineLevel="0" collapsed="false">
      <c r="B27" s="7" t="s">
        <v>325</v>
      </c>
      <c r="C27" s="109" t="n">
        <v>4488463.3</v>
      </c>
    </row>
    <row r="28" customFormat="false" ht="13.5" hidden="false" customHeight="true" outlineLevel="0" collapsed="false">
      <c r="B28" s="7" t="s">
        <v>326</v>
      </c>
      <c r="C28" s="110" t="n">
        <v>0.668380200412912</v>
      </c>
    </row>
    <row r="29" customFormat="false" ht="13.5" hidden="false" customHeight="true" outlineLevel="0" collapsed="false">
      <c r="B29" s="7" t="s">
        <v>327</v>
      </c>
      <c r="C29" s="110" t="n">
        <v>5</v>
      </c>
    </row>
    <row r="30" customFormat="false" ht="13.5" hidden="false" customHeight="true" outlineLevel="0" collapsed="false">
      <c r="B30" s="7" t="s">
        <v>328</v>
      </c>
      <c r="C30" s="109" t="n">
        <v>600000</v>
      </c>
    </row>
    <row r="31" customFormat="false" ht="13.5" hidden="false" customHeight="true" outlineLevel="0" collapsed="false">
      <c r="B31" s="7" t="s">
        <v>329</v>
      </c>
      <c r="C31" s="109" t="n">
        <v>770720.72</v>
      </c>
    </row>
    <row r="32" customFormat="false" ht="13.5" hidden="false" customHeight="true" outlineLevel="0" collapsed="false">
      <c r="B32" s="7" t="s">
        <v>330</v>
      </c>
      <c r="C32" s="109" t="n">
        <v>170720.72</v>
      </c>
    </row>
  </sheetData>
  <mergeCells count="2">
    <mergeCell ref="B2:I2"/>
    <mergeCell ref="B23:H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40"/>
    <col collapsed="false" customWidth="true" hidden="false" outlineLevel="0" max="3" min="3" style="1" width="18"/>
    <col collapsed="false" customWidth="true" hidden="false" outlineLevel="0" max="4" min="4" style="1" width="16"/>
    <col collapsed="false" customWidth="true" hidden="false" outlineLevel="0" max="5" min="5" style="1" width="4"/>
    <col collapsed="false" customWidth="true" hidden="false" outlineLevel="0" max="9" min="6" style="1" width="14"/>
  </cols>
  <sheetData>
    <row r="1" customFormat="false" ht="4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27.75" hidden="false" customHeight="true" outlineLevel="0" collapsed="false">
      <c r="A2" s="2"/>
      <c r="B2" s="41" t="s">
        <v>331</v>
      </c>
      <c r="C2" s="41"/>
      <c r="D2" s="41"/>
      <c r="E2" s="41"/>
      <c r="F2" s="41"/>
      <c r="G2" s="41"/>
      <c r="H2" s="41"/>
      <c r="I2" s="41"/>
      <c r="J2" s="2"/>
      <c r="K2" s="2"/>
    </row>
    <row r="3" customFormat="false" ht="3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5" customFormat="false" ht="12.75" hidden="false" customHeight="true" outlineLevel="0" collapsed="false">
      <c r="B5" s="19" t="s">
        <v>332</v>
      </c>
      <c r="C5" s="19"/>
      <c r="D5" s="19"/>
      <c r="E5" s="19"/>
    </row>
    <row r="6" customFormat="false" ht="15" hidden="false" customHeight="true" outlineLevel="0" collapsed="false">
      <c r="B6" s="111" t="s">
        <v>333</v>
      </c>
    </row>
    <row r="7" customFormat="false" ht="13.5" hidden="false" customHeight="true" outlineLevel="0" collapsed="false">
      <c r="B7" s="7" t="s">
        <v>334</v>
      </c>
      <c r="C7" s="112" t="n">
        <v>3000000</v>
      </c>
      <c r="D7" s="113" t="s">
        <v>335</v>
      </c>
    </row>
    <row r="8" customFormat="false" ht="13.5" hidden="false" customHeight="true" outlineLevel="0" collapsed="false">
      <c r="B8" s="7" t="s">
        <v>336</v>
      </c>
      <c r="C8" s="114" t="n">
        <v>0.75</v>
      </c>
      <c r="D8" s="113" t="s">
        <v>337</v>
      </c>
    </row>
    <row r="9" customFormat="false" ht="13.5" hidden="false" customHeight="true" outlineLevel="0" collapsed="false">
      <c r="B9" s="7" t="s">
        <v>338</v>
      </c>
      <c r="C9" s="114" t="n">
        <v>0.1125</v>
      </c>
      <c r="D9" s="113" t="s">
        <v>339</v>
      </c>
    </row>
    <row r="10" customFormat="false" ht="13.5" hidden="false" customHeight="true" outlineLevel="0" collapsed="false">
      <c r="B10" s="7" t="s">
        <v>340</v>
      </c>
      <c r="C10" s="115" t="n">
        <v>10</v>
      </c>
      <c r="D10" s="113" t="s">
        <v>341</v>
      </c>
    </row>
    <row r="11" customFormat="false" ht="13.5" hidden="false" customHeight="true" outlineLevel="0" collapsed="false">
      <c r="B11" s="7" t="s">
        <v>342</v>
      </c>
      <c r="C11" s="114" t="n">
        <v>0</v>
      </c>
      <c r="D11" s="113" t="s">
        <v>343</v>
      </c>
    </row>
    <row r="12" customFormat="false" ht="13.5" hidden="false" customHeight="true" outlineLevel="0" collapsed="false">
      <c r="B12" s="7" t="s">
        <v>344</v>
      </c>
      <c r="C12" s="114" t="n">
        <v>0.06</v>
      </c>
      <c r="D12" s="113" t="s">
        <v>345</v>
      </c>
    </row>
    <row r="13" customFormat="false" ht="13.5" hidden="false" customHeight="true" outlineLevel="0" collapsed="false">
      <c r="B13" s="7" t="s">
        <v>346</v>
      </c>
      <c r="C13" s="115" t="n">
        <v>3</v>
      </c>
    </row>
    <row r="14" customFormat="false" ht="13.5" hidden="false" customHeight="true" outlineLevel="0" collapsed="false">
      <c r="B14" s="7" t="s">
        <v>347</v>
      </c>
      <c r="C14" s="114" t="n">
        <v>0</v>
      </c>
      <c r="D14" s="113" t="s">
        <v>348</v>
      </c>
    </row>
    <row r="15" customFormat="false" ht="13.5" hidden="false" customHeight="true" outlineLevel="0" collapsed="false">
      <c r="B15" s="7" t="s">
        <v>349</v>
      </c>
      <c r="C15" s="114" t="n">
        <v>0</v>
      </c>
      <c r="D15" s="113" t="s">
        <v>350</v>
      </c>
    </row>
    <row r="17" customFormat="false" ht="12.75" hidden="false" customHeight="true" outlineLevel="0" collapsed="false">
      <c r="B17" s="19" t="s">
        <v>351</v>
      </c>
      <c r="C17" s="19"/>
      <c r="D17" s="19"/>
      <c r="E17" s="19"/>
    </row>
    <row r="18" customFormat="false" ht="13.5" hidden="false" customHeight="true" outlineLevel="0" collapsed="false">
      <c r="B18" s="7" t="s">
        <v>352</v>
      </c>
      <c r="C18" s="112" t="n">
        <v>770720.72</v>
      </c>
    </row>
    <row r="19" customFormat="false" ht="13.5" hidden="false" customHeight="true" outlineLevel="0" collapsed="false">
      <c r="B19" s="7" t="s">
        <v>353</v>
      </c>
      <c r="C19" s="27" t="n">
        <f aca="false">C7*C8</f>
        <v>2250000</v>
      </c>
    </row>
    <row r="20" customFormat="false" ht="13.5" hidden="false" customHeight="true" outlineLevel="0" collapsed="false">
      <c r="B20" s="7" t="s">
        <v>354</v>
      </c>
      <c r="C20" s="27" t="n">
        <f aca="false">C7*C11</f>
        <v>0</v>
      </c>
    </row>
    <row r="21" customFormat="false" ht="13.5" hidden="false" customHeight="true" outlineLevel="0" collapsed="false">
      <c r="B21" s="7" t="s">
        <v>355</v>
      </c>
      <c r="C21" s="27" t="n">
        <f aca="false">C7*C14</f>
        <v>0</v>
      </c>
    </row>
    <row r="22" customFormat="false" ht="13.5" hidden="false" customHeight="true" outlineLevel="0" collapsed="false">
      <c r="B22" s="7" t="s">
        <v>356</v>
      </c>
      <c r="C22" s="27" t="n">
        <f aca="false">C7*C15</f>
        <v>0</v>
      </c>
    </row>
    <row r="23" customFormat="false" ht="13.5" hidden="false" customHeight="true" outlineLevel="0" collapsed="false">
      <c r="B23" s="63" t="s">
        <v>357</v>
      </c>
      <c r="C23" s="106" t="n">
        <f aca="false">C7*(1-C8)-C7*C11-C7*C14-C7*C15</f>
        <v>750000</v>
      </c>
    </row>
    <row r="24" customFormat="false" ht="13.5" hidden="false" customHeight="true" outlineLevel="0" collapsed="false">
      <c r="B24" s="63" t="s">
        <v>358</v>
      </c>
      <c r="C24" s="27" t="n">
        <f aca="false">-PMT(C9/12,C10*12,C7*C8)*12</f>
        <v>375756.156328764</v>
      </c>
    </row>
    <row r="25" customFormat="false" ht="13.5" hidden="false" customHeight="true" outlineLevel="0" collapsed="false">
      <c r="B25" s="63" t="s">
        <v>359</v>
      </c>
      <c r="C25" s="27" t="n">
        <f aca="false">IF(C11&gt;0,-PMT(C12/12,C13*12,C7*C11)*12,0)</f>
        <v>0</v>
      </c>
    </row>
    <row r="26" customFormat="false" ht="13.5" hidden="false" customHeight="true" outlineLevel="0" collapsed="false">
      <c r="B26" s="63" t="s">
        <v>360</v>
      </c>
      <c r="C26" s="116" t="n">
        <f aca="false">C24+C25</f>
        <v>375756.156328764</v>
      </c>
    </row>
    <row r="27" customFormat="false" ht="13.5" hidden="false" customHeight="true" outlineLevel="0" collapsed="false">
      <c r="B27" s="63" t="s">
        <v>361</v>
      </c>
      <c r="C27" s="117" t="n">
        <f aca="false">C18/C26</f>
        <v>2.05111934167664</v>
      </c>
    </row>
    <row r="28" customFormat="false" ht="13.5" hidden="false" customHeight="true" outlineLevel="0" collapsed="false">
      <c r="B28" s="63" t="s">
        <v>362</v>
      </c>
      <c r="C28" s="118" t="str">
        <f aca="false">IF(C18/C26&gt;=1.25,"YES ✓ — DEAL WORKS","NO ✗ — ADJUST STRUCTURE")</f>
        <v>YES ✓ — DEAL WORKS</v>
      </c>
    </row>
    <row r="30" customFormat="false" ht="12.75" hidden="false" customHeight="true" outlineLevel="0" collapsed="false">
      <c r="B30" s="19" t="s">
        <v>363</v>
      </c>
      <c r="C30" s="19"/>
      <c r="D30" s="19"/>
      <c r="E30" s="19"/>
      <c r="F30" s="19"/>
      <c r="G30" s="19"/>
      <c r="H30" s="19"/>
    </row>
    <row r="31" customFormat="false" ht="12.75" hidden="false" customHeight="true" outlineLevel="0" collapsed="false">
      <c r="B31" s="43" t="s">
        <v>364</v>
      </c>
      <c r="C31" s="16" t="s">
        <v>365</v>
      </c>
      <c r="D31" s="16" t="s">
        <v>366</v>
      </c>
      <c r="E31" s="16" t="s">
        <v>367</v>
      </c>
      <c r="F31" s="16" t="s">
        <v>368</v>
      </c>
      <c r="G31" s="16" t="s">
        <v>369</v>
      </c>
    </row>
    <row r="32" customFormat="false" ht="12.75" hidden="false" customHeight="true" outlineLevel="0" collapsed="false">
      <c r="B32" s="7" t="s">
        <v>370</v>
      </c>
      <c r="C32" s="119" t="n">
        <v>4539000</v>
      </c>
      <c r="D32" s="119" t="n">
        <v>5900000</v>
      </c>
      <c r="E32" s="119" t="n">
        <v>7622000</v>
      </c>
      <c r="F32" s="119" t="n">
        <v>8836000</v>
      </c>
      <c r="G32" s="119" t="n">
        <v>9693000</v>
      </c>
    </row>
    <row r="33" customFormat="false" ht="12.75" hidden="false" customHeight="true" outlineLevel="0" collapsed="false">
      <c r="B33" s="7" t="s">
        <v>371</v>
      </c>
      <c r="C33" s="119" t="n">
        <v>4395000</v>
      </c>
      <c r="D33" s="119" t="n">
        <v>5647000</v>
      </c>
      <c r="E33" s="119" t="n">
        <v>7169000</v>
      </c>
      <c r="F33" s="119" t="n">
        <v>8190000</v>
      </c>
      <c r="G33" s="119" t="n">
        <v>8876000</v>
      </c>
    </row>
    <row r="34" customFormat="false" ht="12.75" hidden="false" customHeight="true" outlineLevel="0" collapsed="false">
      <c r="B34" s="7" t="s">
        <v>372</v>
      </c>
      <c r="C34" s="119" t="n">
        <v>4258000</v>
      </c>
      <c r="D34" s="119" t="n">
        <v>5408000</v>
      </c>
      <c r="E34" s="119" t="n">
        <v>6754000</v>
      </c>
      <c r="F34" s="119" t="n">
        <v>7614000</v>
      </c>
      <c r="G34" s="119" t="n">
        <v>8164000</v>
      </c>
    </row>
    <row r="35" customFormat="false" ht="12.75" hidden="false" customHeight="true" outlineLevel="0" collapsed="false">
      <c r="B35" s="7" t="s">
        <v>373</v>
      </c>
      <c r="C35" s="119" t="n">
        <v>4127000</v>
      </c>
      <c r="D35" s="119" t="n">
        <v>5184000</v>
      </c>
      <c r="E35" s="119" t="n">
        <v>6375000</v>
      </c>
      <c r="F35" s="119" t="n">
        <v>7099000</v>
      </c>
      <c r="G35" s="119" t="n">
        <v>7539000</v>
      </c>
    </row>
    <row r="36" customFormat="false" ht="12.75" hidden="false" customHeight="true" outlineLevel="0" collapsed="false">
      <c r="B36" s="7" t="s">
        <v>374</v>
      </c>
      <c r="C36" s="119" t="n">
        <v>3971000</v>
      </c>
      <c r="D36" s="119" t="n">
        <v>4923000</v>
      </c>
      <c r="E36" s="119" t="n">
        <v>5945000</v>
      </c>
      <c r="F36" s="119" t="n">
        <v>6529000</v>
      </c>
      <c r="G36" s="119" t="n">
        <v>6863000</v>
      </c>
    </row>
    <row r="37" customFormat="false" ht="12.75" hidden="false" customHeight="true" outlineLevel="0" collapsed="false">
      <c r="B37" s="7" t="s">
        <v>375</v>
      </c>
      <c r="C37" s="119" t="n">
        <v>3881000</v>
      </c>
      <c r="D37" s="119" t="n">
        <v>4775000</v>
      </c>
      <c r="E37" s="119" t="n">
        <v>5708000</v>
      </c>
      <c r="F37" s="119" t="n">
        <v>6222000</v>
      </c>
      <c r="G37" s="119" t="n">
        <v>6505000</v>
      </c>
    </row>
    <row r="38" customFormat="false" ht="12.75" hidden="false" customHeight="true" outlineLevel="0" collapsed="false">
      <c r="B38" s="7" t="s">
        <v>376</v>
      </c>
      <c r="C38" s="119" t="n">
        <v>3766000</v>
      </c>
      <c r="D38" s="119" t="n">
        <v>4588000</v>
      </c>
      <c r="E38" s="119" t="n">
        <v>5415000</v>
      </c>
      <c r="F38" s="119" t="n">
        <v>5848000</v>
      </c>
      <c r="G38" s="119" t="n">
        <v>6074000</v>
      </c>
    </row>
    <row r="39" customFormat="false" ht="12.75" hidden="false" customHeight="true" outlineLevel="0" collapsed="false">
      <c r="B39" s="7" t="s">
        <v>377</v>
      </c>
      <c r="C39" s="119" t="n">
        <v>3656000</v>
      </c>
      <c r="D39" s="119" t="n">
        <v>4412000</v>
      </c>
      <c r="E39" s="119" t="n">
        <v>5144000</v>
      </c>
      <c r="F39" s="119" t="n">
        <v>5509000</v>
      </c>
      <c r="G39" s="119" t="n">
        <v>5691000</v>
      </c>
    </row>
    <row r="41" customFormat="false" ht="19.5" hidden="false" customHeight="true" outlineLevel="0" collapsed="false">
      <c r="B41" s="40" t="s">
        <v>378</v>
      </c>
      <c r="C41" s="40"/>
      <c r="D41" s="40"/>
      <c r="E41" s="40"/>
      <c r="F41" s="40"/>
      <c r="G41" s="40"/>
      <c r="H41" s="40"/>
    </row>
  </sheetData>
  <mergeCells count="5">
    <mergeCell ref="B2:I2"/>
    <mergeCell ref="B5:E5"/>
    <mergeCell ref="B17:E17"/>
    <mergeCell ref="B30:H30"/>
    <mergeCell ref="B41:H4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2"/>
    <col collapsed="false" customWidth="true" hidden="false" outlineLevel="0" max="5" min="3" style="1" width="12"/>
    <col collapsed="false" customWidth="true" hidden="false" outlineLevel="0" max="6" min="6" style="1" width="1.2"/>
    <col collapsed="false" customWidth="true" hidden="false" outlineLevel="0" max="9" min="7" style="1" width="12"/>
    <col collapsed="false" customWidth="true" hidden="false" outlineLevel="0" max="10" min="10" style="1" width="1.2"/>
    <col collapsed="false" customWidth="true" hidden="false" outlineLevel="0" max="13" min="11" style="1" width="12"/>
    <col collapsed="false" customWidth="true" hidden="false" outlineLevel="0" max="14" min="14" style="1" width="1.2"/>
    <col collapsed="false" customWidth="true" hidden="false" outlineLevel="0" max="17" min="15" style="1" width="12"/>
    <col collapsed="false" customWidth="true" hidden="false" outlineLevel="0" max="18" min="18" style="1" width="1.2"/>
    <col collapsed="false" customWidth="true" hidden="false" outlineLevel="0" max="21" min="19" style="1" width="13"/>
  </cols>
  <sheetData>
    <row r="1" customFormat="false" ht="4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Format="false" ht="27.75" hidden="false" customHeight="true" outlineLevel="0" collapsed="false">
      <c r="A2" s="2"/>
      <c r="B2" s="9" t="s">
        <v>34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2"/>
    </row>
    <row r="3" customFormat="false" ht="3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5" customFormat="false" ht="16.5" hidden="false" customHeight="true" outlineLevel="0" collapsed="false">
      <c r="C5" s="10" t="s">
        <v>35</v>
      </c>
      <c r="D5" s="10"/>
      <c r="E5" s="10"/>
      <c r="G5" s="11" t="s">
        <v>36</v>
      </c>
      <c r="H5" s="11"/>
      <c r="I5" s="11"/>
      <c r="K5" s="12" t="s">
        <v>37</v>
      </c>
      <c r="L5" s="12"/>
      <c r="M5" s="12"/>
      <c r="O5" s="13" t="s">
        <v>38</v>
      </c>
      <c r="P5" s="13"/>
      <c r="Q5" s="13"/>
      <c r="S5" s="14" t="s">
        <v>39</v>
      </c>
      <c r="T5" s="14"/>
      <c r="U5" s="14"/>
    </row>
    <row r="6" customFormat="false" ht="12.75" hidden="false" customHeight="true" outlineLevel="0" collapsed="false">
      <c r="B6" s="15" t="s">
        <v>40</v>
      </c>
      <c r="C6" s="16" t="s">
        <v>41</v>
      </c>
      <c r="D6" s="16" t="s">
        <v>42</v>
      </c>
      <c r="E6" s="16" t="s">
        <v>43</v>
      </c>
      <c r="G6" s="16" t="s">
        <v>41</v>
      </c>
      <c r="H6" s="16" t="s">
        <v>42</v>
      </c>
      <c r="I6" s="16" t="s">
        <v>43</v>
      </c>
      <c r="K6" s="16" t="s">
        <v>41</v>
      </c>
      <c r="L6" s="16" t="s">
        <v>42</v>
      </c>
      <c r="M6" s="16" t="s">
        <v>43</v>
      </c>
      <c r="O6" s="16" t="s">
        <v>41</v>
      </c>
      <c r="P6" s="16" t="s">
        <v>42</v>
      </c>
      <c r="Q6" s="16" t="s">
        <v>43</v>
      </c>
      <c r="S6" s="17" t="s">
        <v>41</v>
      </c>
      <c r="T6" s="17" t="s">
        <v>42</v>
      </c>
      <c r="U6" s="17" t="s">
        <v>43</v>
      </c>
    </row>
    <row r="7" customFormat="false" ht="10.5" hidden="false" customHeight="true" outlineLevel="0" collapsed="false">
      <c r="B7" s="18" t="s">
        <v>44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customFormat="false" ht="12.75" hidden="false" customHeight="true" outlineLevel="0" collapsed="false">
      <c r="B8" s="19" t="s">
        <v>45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</row>
    <row r="9" customFormat="false" ht="13.5" hidden="false" customHeight="true" outlineLevel="0" collapsed="false">
      <c r="B9" s="20" t="s">
        <v>46</v>
      </c>
      <c r="C9" s="21" t="n">
        <v>1311350</v>
      </c>
      <c r="D9" s="21" t="n">
        <v>1557362</v>
      </c>
      <c r="E9" s="21" t="n">
        <v>1579944.92</v>
      </c>
      <c r="G9" s="21" t="n">
        <v>892831</v>
      </c>
      <c r="H9" s="21" t="n">
        <v>1087927</v>
      </c>
      <c r="I9" s="21" t="n">
        <v>1216645.65</v>
      </c>
      <c r="K9" s="22" t="s">
        <v>47</v>
      </c>
      <c r="L9" s="21" t="n">
        <v>344233</v>
      </c>
      <c r="M9" s="21" t="n">
        <v>872315.86</v>
      </c>
      <c r="O9" s="22" t="s">
        <v>47</v>
      </c>
      <c r="P9" s="21" t="n">
        <v>310151</v>
      </c>
      <c r="Q9" s="21" t="n">
        <v>819556.87</v>
      </c>
      <c r="S9" s="21" t="n">
        <v>2204181</v>
      </c>
      <c r="T9" s="21" t="n">
        <v>3299673</v>
      </c>
      <c r="U9" s="21" t="n">
        <v>4488463.3</v>
      </c>
    </row>
    <row r="10" customFormat="false" ht="13.5" hidden="false" customHeight="true" outlineLevel="0" collapsed="false">
      <c r="B10" s="23" t="s">
        <v>48</v>
      </c>
      <c r="C10" s="24" t="s">
        <v>47</v>
      </c>
      <c r="D10" s="24" t="s">
        <v>47</v>
      </c>
      <c r="E10" s="25" t="n">
        <v>384634</v>
      </c>
      <c r="G10" s="24" t="s">
        <v>47</v>
      </c>
      <c r="H10" s="24" t="s">
        <v>47</v>
      </c>
      <c r="I10" s="25" t="n">
        <v>361695</v>
      </c>
      <c r="K10" s="24" t="s">
        <v>47</v>
      </c>
      <c r="L10" s="24" t="s">
        <v>47</v>
      </c>
      <c r="M10" s="25" t="n">
        <v>276213</v>
      </c>
      <c r="O10" s="24" t="s">
        <v>47</v>
      </c>
      <c r="P10" s="24" t="s">
        <v>47</v>
      </c>
      <c r="Q10" s="25" t="n">
        <v>287189.26</v>
      </c>
      <c r="S10" s="25" t="n">
        <v>0</v>
      </c>
      <c r="T10" s="25" t="n">
        <v>0</v>
      </c>
      <c r="U10" s="25" t="n">
        <v>1309731.26</v>
      </c>
    </row>
    <row r="11" customFormat="false" ht="13.5" hidden="false" customHeight="true" outlineLevel="0" collapsed="false">
      <c r="B11" s="23" t="s">
        <v>49</v>
      </c>
      <c r="C11" s="24" t="s">
        <v>47</v>
      </c>
      <c r="D11" s="24" t="s">
        <v>47</v>
      </c>
      <c r="E11" s="25" t="n">
        <v>1027005.96</v>
      </c>
      <c r="G11" s="24" t="s">
        <v>47</v>
      </c>
      <c r="H11" s="24" t="s">
        <v>47</v>
      </c>
      <c r="I11" s="25" t="n">
        <v>845907.45</v>
      </c>
      <c r="K11" s="24" t="s">
        <v>47</v>
      </c>
      <c r="L11" s="24" t="s">
        <v>47</v>
      </c>
      <c r="M11" s="25" t="n">
        <v>576350.6</v>
      </c>
      <c r="O11" s="24" t="s">
        <v>47</v>
      </c>
      <c r="P11" s="24" t="s">
        <v>47</v>
      </c>
      <c r="Q11" s="25" t="n">
        <v>510509.44</v>
      </c>
      <c r="S11" s="25" t="n">
        <v>0</v>
      </c>
      <c r="T11" s="25" t="n">
        <v>0</v>
      </c>
      <c r="U11" s="25" t="n">
        <v>2959773.45</v>
      </c>
    </row>
    <row r="12" customFormat="false" ht="13.5" hidden="false" customHeight="true" outlineLevel="0" collapsed="false">
      <c r="B12" s="23" t="s">
        <v>50</v>
      </c>
      <c r="C12" s="24" t="s">
        <v>47</v>
      </c>
      <c r="D12" s="24" t="s">
        <v>47</v>
      </c>
      <c r="E12" s="25" t="n">
        <v>176874.08</v>
      </c>
      <c r="G12" s="24" t="s">
        <v>47</v>
      </c>
      <c r="H12" s="24" t="s">
        <v>47</v>
      </c>
      <c r="I12" s="25" t="n">
        <v>14359.7</v>
      </c>
      <c r="K12" s="24" t="s">
        <v>47</v>
      </c>
      <c r="L12" s="24" t="s">
        <v>47</v>
      </c>
      <c r="M12" s="25" t="n">
        <v>23020.64</v>
      </c>
      <c r="O12" s="24" t="s">
        <v>47</v>
      </c>
      <c r="P12" s="24" t="s">
        <v>47</v>
      </c>
      <c r="Q12" s="25" t="n">
        <v>25835.71</v>
      </c>
      <c r="S12" s="25" t="n">
        <v>0</v>
      </c>
      <c r="T12" s="25" t="n">
        <v>0</v>
      </c>
      <c r="U12" s="25" t="n">
        <v>240090.13</v>
      </c>
    </row>
    <row r="13" customFormat="false" ht="12.75" hidden="false" customHeight="true" outlineLevel="0" collapsed="false">
      <c r="B13" s="19" t="s">
        <v>51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customFormat="false" ht="13.5" hidden="false" customHeight="true" outlineLevel="0" collapsed="false">
      <c r="B14" s="26" t="s">
        <v>52</v>
      </c>
      <c r="C14" s="22" t="s">
        <v>47</v>
      </c>
      <c r="D14" s="22" t="s">
        <v>47</v>
      </c>
      <c r="E14" s="27" t="n">
        <v>63771.33</v>
      </c>
      <c r="G14" s="22" t="s">
        <v>47</v>
      </c>
      <c r="H14" s="22" t="s">
        <v>47</v>
      </c>
      <c r="I14" s="27" t="n">
        <v>25717.48</v>
      </c>
      <c r="K14" s="22" t="s">
        <v>47</v>
      </c>
      <c r="L14" s="22" t="s">
        <v>47</v>
      </c>
      <c r="M14" s="27" t="n">
        <v>19469.17</v>
      </c>
      <c r="O14" s="22" t="s">
        <v>47</v>
      </c>
      <c r="P14" s="22" t="s">
        <v>47</v>
      </c>
      <c r="Q14" s="27" t="n">
        <v>18013.41</v>
      </c>
      <c r="S14" s="27" t="n">
        <v>0</v>
      </c>
      <c r="T14" s="27" t="n">
        <v>0</v>
      </c>
      <c r="U14" s="27" t="n">
        <v>126971.39</v>
      </c>
    </row>
    <row r="15" customFormat="false" ht="15" hidden="false" customHeight="true" outlineLevel="0" collapsed="false">
      <c r="B15" s="28" t="s">
        <v>53</v>
      </c>
      <c r="C15" s="29"/>
      <c r="D15" s="29"/>
      <c r="E15" s="29" t="n">
        <v>1516173.59</v>
      </c>
      <c r="G15" s="29"/>
      <c r="H15" s="29"/>
      <c r="I15" s="29" t="n">
        <v>1190928.17</v>
      </c>
      <c r="K15" s="29"/>
      <c r="L15" s="29"/>
      <c r="M15" s="29" t="n">
        <v>852846.69</v>
      </c>
      <c r="O15" s="29"/>
      <c r="P15" s="29"/>
      <c r="Q15" s="29" t="n">
        <v>801543.46</v>
      </c>
      <c r="S15" s="29" t="n">
        <v>0</v>
      </c>
      <c r="T15" s="29" t="n">
        <v>0</v>
      </c>
      <c r="U15" s="29" t="n">
        <v>4361491.91</v>
      </c>
    </row>
    <row r="16" customFormat="false" ht="12.75" hidden="false" customHeight="true" outlineLevel="0" collapsed="false">
      <c r="B16" s="30" t="s">
        <v>54</v>
      </c>
      <c r="C16" s="31" t="s">
        <v>47</v>
      </c>
      <c r="D16" s="31" t="s">
        <v>47</v>
      </c>
      <c r="E16" s="32" t="n">
        <v>0.959636991649051</v>
      </c>
      <c r="G16" s="31" t="s">
        <v>47</v>
      </c>
      <c r="H16" s="31" t="s">
        <v>47</v>
      </c>
      <c r="I16" s="32" t="n">
        <v>0.978861980067902</v>
      </c>
      <c r="K16" s="31" t="s">
        <v>47</v>
      </c>
      <c r="L16" s="31" t="s">
        <v>47</v>
      </c>
      <c r="M16" s="32" t="n">
        <v>0.977681054658344</v>
      </c>
      <c r="O16" s="31" t="s">
        <v>47</v>
      </c>
      <c r="P16" s="31" t="s">
        <v>47</v>
      </c>
      <c r="Q16" s="32" t="n">
        <v>0.978020549080383</v>
      </c>
      <c r="S16" s="33"/>
      <c r="T16" s="33"/>
      <c r="U16" s="32" t="n">
        <v>0.971711612301698</v>
      </c>
    </row>
    <row r="17" customFormat="false" ht="13.5" hidden="false" customHeight="true" outlineLevel="0" collapsed="false">
      <c r="B17" s="26" t="s">
        <v>55</v>
      </c>
      <c r="C17" s="22" t="s">
        <v>47</v>
      </c>
      <c r="D17" s="22" t="s">
        <v>47</v>
      </c>
      <c r="E17" s="27" t="n">
        <v>860474.82</v>
      </c>
      <c r="G17" s="22" t="s">
        <v>47</v>
      </c>
      <c r="H17" s="22" t="s">
        <v>47</v>
      </c>
      <c r="I17" s="27" t="n">
        <v>650159.35</v>
      </c>
      <c r="K17" s="22" t="s">
        <v>47</v>
      </c>
      <c r="L17" s="22" t="s">
        <v>47</v>
      </c>
      <c r="M17" s="27" t="n">
        <v>480990.37</v>
      </c>
      <c r="O17" s="22" t="s">
        <v>47</v>
      </c>
      <c r="P17" s="22" t="s">
        <v>47</v>
      </c>
      <c r="Q17" s="27" t="n">
        <v>455401.68</v>
      </c>
      <c r="S17" s="27" t="n">
        <v>0</v>
      </c>
      <c r="T17" s="27" t="n">
        <v>0</v>
      </c>
      <c r="U17" s="27" t="n">
        <v>2447026.22</v>
      </c>
    </row>
    <row r="18" customFormat="false" ht="13.5" hidden="false" customHeight="true" outlineLevel="0" collapsed="false">
      <c r="B18" s="23" t="s">
        <v>56</v>
      </c>
      <c r="C18" s="24" t="s">
        <v>47</v>
      </c>
      <c r="D18" s="24" t="s">
        <v>47</v>
      </c>
      <c r="E18" s="25" t="n">
        <v>195123.27</v>
      </c>
      <c r="G18" s="24" t="s">
        <v>47</v>
      </c>
      <c r="H18" s="24" t="s">
        <v>47</v>
      </c>
      <c r="I18" s="25" t="n">
        <v>157228.19</v>
      </c>
      <c r="K18" s="24" t="s">
        <v>47</v>
      </c>
      <c r="L18" s="24" t="s">
        <v>47</v>
      </c>
      <c r="M18" s="25" t="n">
        <v>61555.29</v>
      </c>
      <c r="O18" s="24" t="s">
        <v>47</v>
      </c>
      <c r="P18" s="24" t="s">
        <v>47</v>
      </c>
      <c r="Q18" s="25" t="n">
        <v>121902.02</v>
      </c>
      <c r="S18" s="25" t="n">
        <v>0</v>
      </c>
      <c r="T18" s="25" t="n">
        <v>0</v>
      </c>
      <c r="U18" s="25" t="n">
        <v>535808.77</v>
      </c>
    </row>
    <row r="19" customFormat="false" ht="13.5" hidden="false" customHeight="true" outlineLevel="0" collapsed="false">
      <c r="B19" s="23" t="s">
        <v>57</v>
      </c>
      <c r="C19" s="24" t="s">
        <v>47</v>
      </c>
      <c r="D19" s="24" t="s">
        <v>47</v>
      </c>
      <c r="E19" s="25" t="n">
        <v>82629.99</v>
      </c>
      <c r="G19" s="24" t="s">
        <v>47</v>
      </c>
      <c r="H19" s="24" t="s">
        <v>47</v>
      </c>
      <c r="I19" s="25" t="n">
        <v>67115.56</v>
      </c>
      <c r="K19" s="24" t="s">
        <v>47</v>
      </c>
      <c r="L19" s="24" t="s">
        <v>47</v>
      </c>
      <c r="M19" s="25" t="n">
        <v>53164.74</v>
      </c>
      <c r="O19" s="24" t="s">
        <v>47</v>
      </c>
      <c r="P19" s="24" t="s">
        <v>47</v>
      </c>
      <c r="Q19" s="25" t="n">
        <v>49475.13</v>
      </c>
      <c r="S19" s="25" t="n">
        <v>0</v>
      </c>
      <c r="T19" s="25" t="n">
        <v>0</v>
      </c>
      <c r="U19" s="25" t="n">
        <v>252385.42</v>
      </c>
    </row>
    <row r="20" customFormat="false" ht="13.5" hidden="false" customHeight="true" outlineLevel="0" collapsed="false">
      <c r="B20" s="23" t="s">
        <v>58</v>
      </c>
      <c r="C20" s="24" t="s">
        <v>47</v>
      </c>
      <c r="D20" s="24" t="s">
        <v>47</v>
      </c>
      <c r="E20" s="25" t="n">
        <v>23608.57</v>
      </c>
      <c r="G20" s="24" t="s">
        <v>47</v>
      </c>
      <c r="H20" s="24" t="s">
        <v>47</v>
      </c>
      <c r="I20" s="25" t="n">
        <v>19175.87</v>
      </c>
      <c r="K20" s="24" t="s">
        <v>47</v>
      </c>
      <c r="L20" s="24" t="s">
        <v>47</v>
      </c>
      <c r="M20" s="25" t="n">
        <v>15589.94</v>
      </c>
      <c r="O20" s="24" t="s">
        <v>47</v>
      </c>
      <c r="P20" s="24" t="s">
        <v>47</v>
      </c>
      <c r="Q20" s="25" t="n">
        <v>14135.75</v>
      </c>
      <c r="S20" s="25" t="n">
        <v>0</v>
      </c>
      <c r="T20" s="25" t="n">
        <v>0</v>
      </c>
      <c r="U20" s="25" t="n">
        <v>72510.13</v>
      </c>
    </row>
    <row r="21" customFormat="false" ht="13.5" hidden="false" customHeight="true" outlineLevel="0" collapsed="false">
      <c r="B21" s="23" t="s">
        <v>59</v>
      </c>
      <c r="C21" s="24" t="s">
        <v>47</v>
      </c>
      <c r="D21" s="24" t="s">
        <v>47</v>
      </c>
      <c r="E21" s="25" t="n">
        <v>35303.41</v>
      </c>
      <c r="G21" s="24" t="s">
        <v>47</v>
      </c>
      <c r="H21" s="24" t="s">
        <v>47</v>
      </c>
      <c r="I21" s="25" t="n">
        <v>28381.93</v>
      </c>
      <c r="K21" s="24" t="s">
        <v>47</v>
      </c>
      <c r="L21" s="24" t="s">
        <v>47</v>
      </c>
      <c r="M21" s="25" t="n">
        <v>21545.64</v>
      </c>
      <c r="O21" s="24" t="s">
        <v>47</v>
      </c>
      <c r="P21" s="24" t="s">
        <v>47</v>
      </c>
      <c r="Q21" s="25" t="n">
        <v>21405.52</v>
      </c>
      <c r="S21" s="25" t="n">
        <v>0</v>
      </c>
      <c r="T21" s="25" t="n">
        <v>0</v>
      </c>
      <c r="U21" s="25" t="n">
        <v>106636.5</v>
      </c>
    </row>
    <row r="22" customFormat="false" ht="13.5" hidden="false" customHeight="true" outlineLevel="0" collapsed="false">
      <c r="B22" s="23" t="s">
        <v>60</v>
      </c>
      <c r="C22" s="24" t="s">
        <v>47</v>
      </c>
      <c r="D22" s="24" t="s">
        <v>47</v>
      </c>
      <c r="E22" s="25" t="n">
        <v>85264.73</v>
      </c>
      <c r="G22" s="24" t="s">
        <v>47</v>
      </c>
      <c r="H22" s="24" t="s">
        <v>47</v>
      </c>
      <c r="I22" s="25" t="n">
        <v>105472.49</v>
      </c>
      <c r="K22" s="24" t="s">
        <v>47</v>
      </c>
      <c r="L22" s="24" t="s">
        <v>47</v>
      </c>
      <c r="M22" s="25" t="n">
        <v>72955.27</v>
      </c>
      <c r="O22" s="24" t="s">
        <v>47</v>
      </c>
      <c r="P22" s="24" t="s">
        <v>47</v>
      </c>
      <c r="Q22" s="25" t="n">
        <v>87232.21</v>
      </c>
      <c r="S22" s="25" t="n">
        <v>0</v>
      </c>
      <c r="T22" s="25" t="n">
        <v>0</v>
      </c>
      <c r="U22" s="25" t="n">
        <v>350924.7</v>
      </c>
    </row>
    <row r="23" customFormat="false" ht="13.5" hidden="false" customHeight="true" outlineLevel="0" collapsed="false">
      <c r="B23" s="20" t="s">
        <v>61</v>
      </c>
      <c r="C23" s="22" t="s">
        <v>47</v>
      </c>
      <c r="D23" s="22" t="s">
        <v>47</v>
      </c>
      <c r="E23" s="21" t="n">
        <v>1327394.9</v>
      </c>
      <c r="G23" s="22" t="s">
        <v>47</v>
      </c>
      <c r="H23" s="22" t="s">
        <v>47</v>
      </c>
      <c r="I23" s="21" t="n">
        <v>1038322.12</v>
      </c>
      <c r="K23" s="22" t="s">
        <v>47</v>
      </c>
      <c r="L23" s="22" t="s">
        <v>47</v>
      </c>
      <c r="M23" s="21" t="n">
        <v>721282.47</v>
      </c>
      <c r="O23" s="22" t="s">
        <v>47</v>
      </c>
      <c r="P23" s="22" t="s">
        <v>47</v>
      </c>
      <c r="Q23" s="21" t="n">
        <v>763531.06</v>
      </c>
      <c r="S23" s="21" t="n">
        <v>0</v>
      </c>
      <c r="T23" s="21" t="n">
        <v>0</v>
      </c>
      <c r="U23" s="21" t="n">
        <v>3850530.55</v>
      </c>
    </row>
    <row r="24" customFormat="false" ht="15" hidden="false" customHeight="true" outlineLevel="0" collapsed="false">
      <c r="B24" s="28" t="s">
        <v>62</v>
      </c>
      <c r="C24" s="29" t="n">
        <v>262436</v>
      </c>
      <c r="D24" s="29" t="n">
        <v>306093</v>
      </c>
      <c r="E24" s="29" t="n">
        <v>188778.69</v>
      </c>
      <c r="G24" s="29" t="n">
        <v>14059</v>
      </c>
      <c r="H24" s="29" t="n">
        <v>103458</v>
      </c>
      <c r="I24" s="29" t="n">
        <v>152606.05</v>
      </c>
      <c r="K24" s="29"/>
      <c r="L24" s="29" t="n">
        <v>-337476</v>
      </c>
      <c r="M24" s="29" t="n">
        <v>131564.22</v>
      </c>
      <c r="O24" s="29"/>
      <c r="P24" s="29" t="n">
        <v>-288606</v>
      </c>
      <c r="Q24" s="29" t="n">
        <v>38012.4</v>
      </c>
      <c r="S24" s="29" t="n">
        <v>276495</v>
      </c>
      <c r="T24" s="29" t="n">
        <v>-216531</v>
      </c>
      <c r="U24" s="29" t="n">
        <v>510961.36</v>
      </c>
    </row>
    <row r="25" customFormat="false" ht="12.75" hidden="false" customHeight="true" outlineLevel="0" collapsed="false">
      <c r="B25" s="30" t="s">
        <v>63</v>
      </c>
      <c r="C25" s="32" t="n">
        <v>0.200126587104892</v>
      </c>
      <c r="D25" s="32" t="n">
        <v>0.196545825569136</v>
      </c>
      <c r="E25" s="32" t="n">
        <v>0.119484348859453</v>
      </c>
      <c r="G25" s="32" t="n">
        <v>0.0157465410587222</v>
      </c>
      <c r="H25" s="32" t="n">
        <v>0.0950964540819375</v>
      </c>
      <c r="I25" s="32" t="n">
        <v>0.125431796842409</v>
      </c>
      <c r="K25" s="31" t="s">
        <v>47</v>
      </c>
      <c r="L25" s="32" t="n">
        <v>-0.980370853462626</v>
      </c>
      <c r="M25" s="32" t="n">
        <v>0.150821767702355</v>
      </c>
      <c r="O25" s="31" t="s">
        <v>47</v>
      </c>
      <c r="P25" s="32" t="n">
        <v>-0.930533836744038</v>
      </c>
      <c r="Q25" s="32" t="n">
        <v>0.046381650122706</v>
      </c>
      <c r="S25" s="32" t="n">
        <v>0.125441150250365</v>
      </c>
      <c r="T25" s="32" t="n">
        <v>-0.0656219570848384</v>
      </c>
      <c r="U25" s="32" t="n">
        <v>0.113838818733351</v>
      </c>
    </row>
    <row r="26" customFormat="false" ht="12.75" hidden="false" customHeight="true" outlineLevel="0" collapsed="false">
      <c r="B26" s="19" t="s">
        <v>64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</row>
    <row r="27" customFormat="false" ht="13.5" hidden="false" customHeight="true" outlineLevel="0" collapsed="false">
      <c r="B27" s="26" t="s">
        <v>65</v>
      </c>
      <c r="C27" s="22" t="s">
        <v>47</v>
      </c>
      <c r="D27" s="22" t="s">
        <v>47</v>
      </c>
      <c r="E27" s="27" t="n">
        <v>188778.69</v>
      </c>
      <c r="G27" s="22" t="s">
        <v>47</v>
      </c>
      <c r="H27" s="22" t="s">
        <v>47</v>
      </c>
      <c r="I27" s="27" t="n">
        <v>152606.05</v>
      </c>
      <c r="K27" s="22" t="s">
        <v>47</v>
      </c>
      <c r="L27" s="22" t="s">
        <v>47</v>
      </c>
      <c r="M27" s="27" t="n">
        <v>131564.22</v>
      </c>
      <c r="O27" s="22" t="s">
        <v>47</v>
      </c>
      <c r="P27" s="22" t="s">
        <v>47</v>
      </c>
      <c r="Q27" s="27" t="n">
        <v>38012.4</v>
      </c>
      <c r="S27" s="27" t="n">
        <v>0</v>
      </c>
      <c r="T27" s="27" t="n">
        <v>0</v>
      </c>
      <c r="U27" s="27" t="n">
        <v>510961.36</v>
      </c>
    </row>
    <row r="28" customFormat="false" ht="13.5" hidden="false" customHeight="true" outlineLevel="0" collapsed="false">
      <c r="B28" s="34" t="s">
        <v>66</v>
      </c>
      <c r="C28" s="35" t="s">
        <v>47</v>
      </c>
      <c r="D28" s="35" t="s">
        <v>47</v>
      </c>
      <c r="E28" s="36" t="n">
        <v>11666.67</v>
      </c>
      <c r="G28" s="35" t="s">
        <v>47</v>
      </c>
      <c r="H28" s="35" t="s">
        <v>47</v>
      </c>
      <c r="I28" s="36" t="n">
        <v>9666.67</v>
      </c>
      <c r="K28" s="35" t="s">
        <v>47</v>
      </c>
      <c r="L28" s="35" t="s">
        <v>47</v>
      </c>
      <c r="M28" s="36" t="n">
        <v>74000</v>
      </c>
      <c r="O28" s="35" t="s">
        <v>47</v>
      </c>
      <c r="P28" s="35" t="s">
        <v>47</v>
      </c>
      <c r="Q28" s="36" t="n">
        <v>60000</v>
      </c>
      <c r="S28" s="36" t="n">
        <v>0</v>
      </c>
      <c r="T28" s="36" t="n">
        <v>0</v>
      </c>
      <c r="U28" s="36" t="n">
        <v>155333.34</v>
      </c>
    </row>
    <row r="29" customFormat="false" ht="13.5" hidden="false" customHeight="true" outlineLevel="0" collapsed="false">
      <c r="B29" s="34" t="s">
        <v>67</v>
      </c>
      <c r="C29" s="35" t="s">
        <v>47</v>
      </c>
      <c r="D29" s="35" t="s">
        <v>47</v>
      </c>
      <c r="E29" s="36" t="n">
        <v>0</v>
      </c>
      <c r="G29" s="35" t="s">
        <v>47</v>
      </c>
      <c r="H29" s="35" t="s">
        <v>47</v>
      </c>
      <c r="I29" s="36" t="n">
        <v>1610.22</v>
      </c>
      <c r="K29" s="35" t="s">
        <v>47</v>
      </c>
      <c r="L29" s="35" t="s">
        <v>47</v>
      </c>
      <c r="M29" s="36" t="n">
        <v>14523.37</v>
      </c>
      <c r="O29" s="35" t="s">
        <v>47</v>
      </c>
      <c r="P29" s="35" t="s">
        <v>47</v>
      </c>
      <c r="Q29" s="36" t="n">
        <v>0</v>
      </c>
      <c r="S29" s="36" t="n">
        <v>0</v>
      </c>
      <c r="T29" s="36" t="n">
        <v>0</v>
      </c>
      <c r="U29" s="36" t="n">
        <v>16133.59</v>
      </c>
    </row>
    <row r="30" customFormat="false" ht="13.5" hidden="false" customHeight="true" outlineLevel="0" collapsed="false">
      <c r="B30" s="34" t="s">
        <v>68</v>
      </c>
      <c r="C30" s="35" t="s">
        <v>47</v>
      </c>
      <c r="D30" s="35" t="s">
        <v>47</v>
      </c>
      <c r="E30" s="36" t="n">
        <v>27562.85</v>
      </c>
      <c r="G30" s="35" t="s">
        <v>47</v>
      </c>
      <c r="H30" s="35" t="s">
        <v>47</v>
      </c>
      <c r="I30" s="36" t="n">
        <v>25895.77</v>
      </c>
      <c r="K30" s="35" t="s">
        <v>47</v>
      </c>
      <c r="L30" s="35" t="s">
        <v>47</v>
      </c>
      <c r="M30" s="36" t="n">
        <v>15677.11</v>
      </c>
      <c r="O30" s="35" t="s">
        <v>47</v>
      </c>
      <c r="P30" s="35" t="s">
        <v>47</v>
      </c>
      <c r="Q30" s="36" t="n">
        <v>19156.7</v>
      </c>
      <c r="S30" s="36" t="n">
        <v>0</v>
      </c>
      <c r="T30" s="36" t="n">
        <v>0</v>
      </c>
      <c r="U30" s="36" t="n">
        <v>88292.43</v>
      </c>
    </row>
    <row r="31" customFormat="false" ht="15" hidden="false" customHeight="true" outlineLevel="0" collapsed="false">
      <c r="B31" s="28" t="s">
        <v>69</v>
      </c>
      <c r="C31" s="29"/>
      <c r="D31" s="29"/>
      <c r="E31" s="29" t="n">
        <v>228008.21</v>
      </c>
      <c r="G31" s="29"/>
      <c r="H31" s="29"/>
      <c r="I31" s="29" t="n">
        <v>189778.71</v>
      </c>
      <c r="K31" s="29"/>
      <c r="L31" s="29"/>
      <c r="M31" s="29" t="n">
        <v>235764.7</v>
      </c>
      <c r="O31" s="29"/>
      <c r="P31" s="29"/>
      <c r="Q31" s="29" t="n">
        <v>117169.1</v>
      </c>
      <c r="S31" s="29" t="n">
        <v>0</v>
      </c>
      <c r="T31" s="29" t="n">
        <v>0</v>
      </c>
      <c r="U31" s="29" t="n">
        <v>770720.72</v>
      </c>
    </row>
    <row r="32" customFormat="false" ht="12.75" hidden="false" customHeight="true" outlineLevel="0" collapsed="false">
      <c r="B32" s="30" t="s">
        <v>70</v>
      </c>
      <c r="C32" s="31" t="s">
        <v>47</v>
      </c>
      <c r="D32" s="31" t="s">
        <v>47</v>
      </c>
      <c r="E32" s="32" t="n">
        <v>0.144314024567388</v>
      </c>
      <c r="G32" s="31" t="s">
        <v>47</v>
      </c>
      <c r="H32" s="31" t="s">
        <v>47</v>
      </c>
      <c r="I32" s="32" t="n">
        <v>0.155985195853863</v>
      </c>
      <c r="K32" s="31" t="s">
        <v>47</v>
      </c>
      <c r="L32" s="31" t="s">
        <v>47</v>
      </c>
      <c r="M32" s="32" t="n">
        <v>0.270274462280211</v>
      </c>
      <c r="O32" s="31" t="s">
        <v>47</v>
      </c>
      <c r="P32" s="31" t="s">
        <v>47</v>
      </c>
      <c r="Q32" s="32" t="n">
        <v>0.142966405735822</v>
      </c>
      <c r="S32" s="33"/>
      <c r="T32" s="33"/>
      <c r="U32" s="32" t="n">
        <v>0.171711489765328</v>
      </c>
    </row>
    <row r="33" customFormat="false" ht="12.75" hidden="false" customHeight="true" outlineLevel="0" collapsed="false">
      <c r="B33" s="19" t="s">
        <v>71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</row>
    <row r="34" customFormat="false" ht="13.5" hidden="false" customHeight="true" outlineLevel="0" collapsed="false">
      <c r="B34" s="37" t="s">
        <v>72</v>
      </c>
      <c r="C34" s="38" t="n">
        <v>262436</v>
      </c>
      <c r="D34" s="38" t="n">
        <v>306093</v>
      </c>
      <c r="E34" s="39" t="s">
        <v>47</v>
      </c>
      <c r="G34" s="38" t="n">
        <v>14059</v>
      </c>
      <c r="H34" s="38" t="n">
        <v>103458</v>
      </c>
      <c r="I34" s="39" t="s">
        <v>47</v>
      </c>
      <c r="K34" s="39" t="s">
        <v>47</v>
      </c>
      <c r="L34" s="38" t="n">
        <v>-337476</v>
      </c>
      <c r="M34" s="39" t="s">
        <v>47</v>
      </c>
      <c r="O34" s="39" t="s">
        <v>47</v>
      </c>
      <c r="P34" s="38" t="n">
        <v>-288606</v>
      </c>
      <c r="Q34" s="39" t="s">
        <v>47</v>
      </c>
      <c r="S34" s="38" t="n">
        <v>276495</v>
      </c>
      <c r="T34" s="38" t="n">
        <v>-216531</v>
      </c>
      <c r="U34" s="38" t="n">
        <v>0</v>
      </c>
    </row>
    <row r="36" customFormat="false" ht="27.75" hidden="false" customHeight="true" outlineLevel="0" collapsed="false">
      <c r="B36" s="40" t="s">
        <v>73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</row>
  </sheetData>
  <mergeCells count="12">
    <mergeCell ref="B2:U2"/>
    <mergeCell ref="C5:E5"/>
    <mergeCell ref="G5:I5"/>
    <mergeCell ref="K5:M5"/>
    <mergeCell ref="O5:Q5"/>
    <mergeCell ref="S5:U5"/>
    <mergeCell ref="B7:U7"/>
    <mergeCell ref="B8:U8"/>
    <mergeCell ref="B13:U13"/>
    <mergeCell ref="B26:U26"/>
    <mergeCell ref="B33:U33"/>
    <mergeCell ref="B36:U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6"/>
    <col collapsed="false" customWidth="true" hidden="false" outlineLevel="0" max="5" min="3" style="1" width="14"/>
    <col collapsed="false" customWidth="true" hidden="false" outlineLevel="0" max="6" min="6" style="1" width="2"/>
    <col collapsed="false" customWidth="true" hidden="false" outlineLevel="0" max="9" min="7" style="1" width="12"/>
  </cols>
  <sheetData>
    <row r="1" customFormat="false" ht="4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27.75" hidden="false" customHeight="true" outlineLevel="0" collapsed="false">
      <c r="A2" s="2"/>
      <c r="B2" s="41" t="s">
        <v>74</v>
      </c>
      <c r="C2" s="41"/>
      <c r="D2" s="41"/>
      <c r="E2" s="41"/>
      <c r="F2" s="41"/>
      <c r="G2" s="41"/>
      <c r="H2" s="41"/>
      <c r="I2" s="41"/>
      <c r="J2" s="2"/>
      <c r="K2" s="2"/>
    </row>
    <row r="3" customFormat="false" ht="3" hidden="false" customHeight="true" outlineLevel="0" collapsed="false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</row>
    <row r="5" customFormat="false" ht="12.75" hidden="false" customHeight="true" outlineLevel="0" collapsed="false">
      <c r="B5" s="43" t="s">
        <v>75</v>
      </c>
      <c r="C5" s="16" t="s">
        <v>41</v>
      </c>
      <c r="D5" s="16" t="s">
        <v>42</v>
      </c>
      <c r="E5" s="16" t="s">
        <v>43</v>
      </c>
      <c r="G5" s="44" t="s">
        <v>76</v>
      </c>
      <c r="H5" s="44" t="s">
        <v>77</v>
      </c>
      <c r="I5" s="44" t="s">
        <v>78</v>
      </c>
    </row>
    <row r="6" customFormat="false" ht="12.75" hidden="false" customHeight="true" outlineLevel="0" collapsed="false">
      <c r="B6" s="19" t="s">
        <v>79</v>
      </c>
      <c r="C6" s="19"/>
      <c r="D6" s="19"/>
      <c r="E6" s="19"/>
      <c r="F6" s="19"/>
      <c r="G6" s="19"/>
      <c r="H6" s="19"/>
      <c r="I6" s="19"/>
    </row>
    <row r="7" customFormat="false" ht="13.5" hidden="false" customHeight="true" outlineLevel="0" collapsed="false">
      <c r="B7" s="26" t="s">
        <v>80</v>
      </c>
      <c r="C7" s="22" t="s">
        <v>47</v>
      </c>
      <c r="D7" s="22" t="s">
        <v>47</v>
      </c>
      <c r="E7" s="27" t="n">
        <v>384634</v>
      </c>
      <c r="G7" s="45"/>
      <c r="H7" s="45"/>
      <c r="I7" s="46" t="n">
        <v>0.243447727278999</v>
      </c>
    </row>
    <row r="8" customFormat="false" ht="13.5" hidden="false" customHeight="true" outlineLevel="0" collapsed="false">
      <c r="B8" s="23" t="s">
        <v>81</v>
      </c>
      <c r="C8" s="24" t="s">
        <v>47</v>
      </c>
      <c r="D8" s="24" t="s">
        <v>47</v>
      </c>
      <c r="E8" s="25" t="n">
        <v>857737.27</v>
      </c>
      <c r="G8" s="31"/>
      <c r="H8" s="31"/>
      <c r="I8" s="47" t="n">
        <v>0.542890615452594</v>
      </c>
    </row>
    <row r="9" customFormat="false" ht="13.5" hidden="false" customHeight="true" outlineLevel="0" collapsed="false">
      <c r="B9" s="23" t="s">
        <v>82</v>
      </c>
      <c r="C9" s="24" t="s">
        <v>47</v>
      </c>
      <c r="D9" s="24" t="s">
        <v>47</v>
      </c>
      <c r="E9" s="25" t="n">
        <v>169268.69</v>
      </c>
      <c r="G9" s="31"/>
      <c r="H9" s="31"/>
      <c r="I9" s="47" t="n">
        <v>0.107135817114435</v>
      </c>
    </row>
    <row r="10" customFormat="false" ht="13.5" hidden="false" customHeight="true" outlineLevel="0" collapsed="false">
      <c r="B10" s="26" t="s">
        <v>83</v>
      </c>
      <c r="C10" s="22" t="s">
        <v>47</v>
      </c>
      <c r="D10" s="22" t="s">
        <v>47</v>
      </c>
      <c r="E10" s="27" t="n">
        <v>153370.78</v>
      </c>
      <c r="G10" s="45"/>
      <c r="H10" s="45"/>
      <c r="I10" s="46" t="n">
        <v>0.0970734979799169</v>
      </c>
    </row>
    <row r="11" customFormat="false" ht="13.5" hidden="false" customHeight="true" outlineLevel="0" collapsed="false">
      <c r="B11" s="26" t="s">
        <v>84</v>
      </c>
      <c r="C11" s="22" t="s">
        <v>47</v>
      </c>
      <c r="D11" s="22" t="s">
        <v>47</v>
      </c>
      <c r="E11" s="27" t="n">
        <v>12768.3</v>
      </c>
      <c r="G11" s="45"/>
      <c r="H11" s="45"/>
      <c r="I11" s="46" t="n">
        <v>0.00808148425832465</v>
      </c>
    </row>
    <row r="12" customFormat="false" ht="13.5" hidden="false" customHeight="true" outlineLevel="0" collapsed="false">
      <c r="B12" s="26" t="s">
        <v>85</v>
      </c>
      <c r="C12" s="22" t="s">
        <v>47</v>
      </c>
      <c r="D12" s="22" t="s">
        <v>47</v>
      </c>
      <c r="E12" s="27" t="n">
        <v>10735</v>
      </c>
      <c r="G12" s="45"/>
      <c r="H12" s="45"/>
      <c r="I12" s="46" t="n">
        <v>0.00679454066031618</v>
      </c>
    </row>
    <row r="13" customFormat="false" ht="13.5" hidden="false" customHeight="true" outlineLevel="0" collapsed="false">
      <c r="B13" s="26" t="s">
        <v>86</v>
      </c>
      <c r="C13" s="22" t="s">
        <v>47</v>
      </c>
      <c r="D13" s="22" t="s">
        <v>47</v>
      </c>
      <c r="E13" s="27" t="n">
        <v>-8569.12</v>
      </c>
      <c r="G13" s="45"/>
      <c r="H13" s="45"/>
      <c r="I13" s="46" t="n">
        <v>-0.00542368274458581</v>
      </c>
    </row>
    <row r="14" customFormat="false" ht="15" hidden="false" customHeight="true" outlineLevel="0" collapsed="false">
      <c r="B14" s="28" t="s">
        <v>46</v>
      </c>
      <c r="C14" s="29" t="n">
        <v>1311350</v>
      </c>
      <c r="D14" s="29" t="n">
        <v>1557362</v>
      </c>
      <c r="E14" s="29" t="n">
        <v>1579944.92</v>
      </c>
      <c r="G14" s="48" t="n">
        <v>1</v>
      </c>
      <c r="H14" s="48" t="n">
        <v>1</v>
      </c>
      <c r="I14" s="48" t="n">
        <v>1</v>
      </c>
    </row>
    <row r="15" customFormat="false" ht="12.75" hidden="false" customHeight="true" outlineLevel="0" collapsed="false">
      <c r="B15" s="19" t="s">
        <v>87</v>
      </c>
      <c r="C15" s="19"/>
      <c r="D15" s="19"/>
      <c r="E15" s="19"/>
      <c r="F15" s="19"/>
      <c r="G15" s="19"/>
      <c r="H15" s="19"/>
      <c r="I15" s="19"/>
    </row>
    <row r="16" customFormat="false" ht="13.5" hidden="false" customHeight="true" outlineLevel="0" collapsed="false">
      <c r="B16" s="26" t="s">
        <v>88</v>
      </c>
      <c r="C16" s="22" t="s">
        <v>47</v>
      </c>
      <c r="D16" s="22" t="s">
        <v>47</v>
      </c>
      <c r="E16" s="27" t="n">
        <v>63771.33</v>
      </c>
      <c r="G16" s="45"/>
      <c r="H16" s="45"/>
      <c r="I16" s="46" t="n">
        <v>0.0403630083509494</v>
      </c>
    </row>
    <row r="17" customFormat="false" ht="15" hidden="false" customHeight="true" outlineLevel="0" collapsed="false">
      <c r="B17" s="28" t="s">
        <v>53</v>
      </c>
      <c r="C17" s="29"/>
      <c r="D17" s="29"/>
      <c r="E17" s="29" t="n">
        <v>1516173.59</v>
      </c>
      <c r="G17" s="49"/>
      <c r="H17" s="49"/>
      <c r="I17" s="48" t="n">
        <v>0.959636991649051</v>
      </c>
    </row>
    <row r="18" customFormat="false" ht="12.75" hidden="false" customHeight="true" outlineLevel="0" collapsed="false">
      <c r="B18" s="19" t="s">
        <v>89</v>
      </c>
      <c r="C18" s="19"/>
      <c r="D18" s="19"/>
      <c r="E18" s="19"/>
      <c r="F18" s="19"/>
      <c r="G18" s="19"/>
      <c r="H18" s="19"/>
      <c r="I18" s="19"/>
    </row>
    <row r="19" customFormat="false" ht="13.5" hidden="false" customHeight="true" outlineLevel="0" collapsed="false">
      <c r="B19" s="26" t="s">
        <v>90</v>
      </c>
      <c r="C19" s="22" t="s">
        <v>47</v>
      </c>
      <c r="D19" s="22" t="s">
        <v>47</v>
      </c>
      <c r="E19" s="27" t="n">
        <v>860474.82</v>
      </c>
      <c r="G19" s="45"/>
      <c r="H19" s="45"/>
      <c r="I19" s="46" t="n">
        <v>0.544623302437657</v>
      </c>
    </row>
    <row r="20" customFormat="false" ht="13.5" hidden="false" customHeight="true" outlineLevel="0" collapsed="false">
      <c r="B20" s="23" t="s">
        <v>91</v>
      </c>
      <c r="C20" s="24" t="s">
        <v>47</v>
      </c>
      <c r="D20" s="24" t="s">
        <v>47</v>
      </c>
      <c r="E20" s="25" t="n">
        <v>195123.27</v>
      </c>
      <c r="G20" s="31"/>
      <c r="H20" s="31"/>
      <c r="I20" s="47" t="n">
        <v>0.123500045811724</v>
      </c>
    </row>
    <row r="21" customFormat="false" ht="13.5" hidden="false" customHeight="true" outlineLevel="0" collapsed="false">
      <c r="B21" s="23" t="s">
        <v>92</v>
      </c>
      <c r="C21" s="24" t="s">
        <v>47</v>
      </c>
      <c r="D21" s="24" t="s">
        <v>47</v>
      </c>
      <c r="E21" s="25" t="n">
        <v>82629.99</v>
      </c>
      <c r="G21" s="31"/>
      <c r="H21" s="31"/>
      <c r="I21" s="47" t="n">
        <v>0.0522992852181201</v>
      </c>
    </row>
    <row r="22" customFormat="false" ht="13.5" hidden="false" customHeight="true" outlineLevel="0" collapsed="false">
      <c r="B22" s="23" t="s">
        <v>93</v>
      </c>
      <c r="C22" s="24" t="s">
        <v>47</v>
      </c>
      <c r="D22" s="24" t="s">
        <v>47</v>
      </c>
      <c r="E22" s="25" t="n">
        <v>23608.57</v>
      </c>
      <c r="G22" s="31"/>
      <c r="H22" s="31"/>
      <c r="I22" s="47" t="n">
        <v>0.0149426538236536</v>
      </c>
    </row>
    <row r="23" customFormat="false" ht="13.5" hidden="false" customHeight="true" outlineLevel="0" collapsed="false">
      <c r="B23" s="23" t="s">
        <v>94</v>
      </c>
      <c r="C23" s="24" t="s">
        <v>47</v>
      </c>
      <c r="D23" s="24" t="s">
        <v>47</v>
      </c>
      <c r="E23" s="25" t="n">
        <v>35303.41</v>
      </c>
      <c r="G23" s="31"/>
      <c r="H23" s="31"/>
      <c r="I23" s="47" t="n">
        <v>0.0223447093332849</v>
      </c>
    </row>
    <row r="24" customFormat="false" ht="13.5" hidden="false" customHeight="true" outlineLevel="0" collapsed="false">
      <c r="B24" s="23" t="s">
        <v>95</v>
      </c>
      <c r="C24" s="24" t="s">
        <v>47</v>
      </c>
      <c r="D24" s="24" t="s">
        <v>47</v>
      </c>
      <c r="E24" s="25" t="n">
        <v>32173.27</v>
      </c>
      <c r="G24" s="31"/>
      <c r="H24" s="31"/>
      <c r="I24" s="47" t="n">
        <v>0.0203635390023597</v>
      </c>
    </row>
    <row r="25" customFormat="false" ht="13.5" hidden="false" customHeight="true" outlineLevel="0" collapsed="false">
      <c r="B25" s="26" t="s">
        <v>96</v>
      </c>
      <c r="C25" s="22" t="s">
        <v>47</v>
      </c>
      <c r="D25" s="22" t="s">
        <v>47</v>
      </c>
      <c r="E25" s="27" t="n">
        <v>85264.73</v>
      </c>
      <c r="G25" s="45"/>
      <c r="H25" s="45"/>
      <c r="I25" s="46" t="n">
        <v>0.0539669003144743</v>
      </c>
    </row>
    <row r="26" customFormat="false" ht="13.5" hidden="false" customHeight="true" outlineLevel="0" collapsed="false">
      <c r="B26" s="26" t="s">
        <v>97</v>
      </c>
      <c r="C26" s="22" t="s">
        <v>47</v>
      </c>
      <c r="D26" s="22" t="s">
        <v>47</v>
      </c>
      <c r="E26" s="27" t="n">
        <v>958.29</v>
      </c>
      <c r="G26" s="45"/>
      <c r="H26" s="45"/>
      <c r="I26" s="46" t="n">
        <v>0.00060653380245686</v>
      </c>
    </row>
    <row r="27" customFormat="false" ht="15" hidden="false" customHeight="true" outlineLevel="0" collapsed="false">
      <c r="B27" s="28" t="s">
        <v>61</v>
      </c>
      <c r="C27" s="29"/>
      <c r="D27" s="29"/>
      <c r="E27" s="29" t="n">
        <v>1327394.9</v>
      </c>
      <c r="G27" s="49"/>
      <c r="H27" s="49"/>
      <c r="I27" s="48" t="n">
        <v>0.840152642789598</v>
      </c>
    </row>
    <row r="28" customFormat="false" ht="15" hidden="false" customHeight="true" outlineLevel="0" collapsed="false">
      <c r="B28" s="28" t="s">
        <v>62</v>
      </c>
      <c r="C28" s="29" t="n">
        <v>262436</v>
      </c>
      <c r="D28" s="29" t="n">
        <v>306093</v>
      </c>
      <c r="E28" s="29" t="n">
        <v>188778.69</v>
      </c>
      <c r="G28" s="48" t="n">
        <v>0.200126587104892</v>
      </c>
      <c r="H28" s="48" t="n">
        <v>0.196545825569136</v>
      </c>
      <c r="I28" s="48" t="n">
        <v>0.119484348859453</v>
      </c>
    </row>
    <row r="29" customFormat="false" ht="12.75" hidden="false" customHeight="true" outlineLevel="0" collapsed="false">
      <c r="B29" s="19" t="s">
        <v>98</v>
      </c>
      <c r="C29" s="19"/>
      <c r="D29" s="19"/>
      <c r="E29" s="19"/>
      <c r="F29" s="19"/>
      <c r="G29" s="19"/>
      <c r="H29" s="19"/>
      <c r="I29" s="19"/>
    </row>
    <row r="30" customFormat="false" ht="13.5" hidden="false" customHeight="true" outlineLevel="0" collapsed="false">
      <c r="B30" s="26" t="s">
        <v>99</v>
      </c>
      <c r="C30" s="22" t="s">
        <v>47</v>
      </c>
      <c r="D30" s="22" t="s">
        <v>47</v>
      </c>
      <c r="E30" s="27" t="n">
        <v>188778.69</v>
      </c>
      <c r="G30" s="45"/>
      <c r="H30" s="45"/>
      <c r="I30" s="46" t="n">
        <v>0.119484348859453</v>
      </c>
    </row>
    <row r="31" customFormat="false" ht="13.5" hidden="false" customHeight="true" outlineLevel="0" collapsed="false">
      <c r="B31" s="34" t="s">
        <v>66</v>
      </c>
      <c r="C31" s="35" t="s">
        <v>47</v>
      </c>
      <c r="D31" s="35" t="s">
        <v>47</v>
      </c>
      <c r="E31" s="36" t="n">
        <v>11666.67</v>
      </c>
      <c r="G31" s="50"/>
      <c r="H31" s="50"/>
      <c r="I31" s="51" t="n">
        <v>0.00738422577414914</v>
      </c>
    </row>
    <row r="32" customFormat="false" ht="13.5" hidden="false" customHeight="true" outlineLevel="0" collapsed="false">
      <c r="B32" s="34" t="s">
        <v>68</v>
      </c>
      <c r="C32" s="35" t="s">
        <v>47</v>
      </c>
      <c r="D32" s="35" t="s">
        <v>47</v>
      </c>
      <c r="E32" s="36" t="n">
        <v>27562.85</v>
      </c>
      <c r="G32" s="50"/>
      <c r="H32" s="50"/>
      <c r="I32" s="51" t="n">
        <v>0.0174454499337863</v>
      </c>
    </row>
    <row r="33" customFormat="false" ht="15" hidden="false" customHeight="true" outlineLevel="0" collapsed="false">
      <c r="B33" s="28" t="s">
        <v>69</v>
      </c>
      <c r="C33" s="29"/>
      <c r="D33" s="29"/>
      <c r="E33" s="29" t="n">
        <v>228008.21</v>
      </c>
      <c r="G33" s="49"/>
      <c r="H33" s="49"/>
      <c r="I33" s="48" t="n">
        <v>0.144314024567388</v>
      </c>
    </row>
    <row r="34" customFormat="false" ht="12.75" hidden="false" customHeight="true" outlineLevel="0" collapsed="false">
      <c r="B34" s="30" t="s">
        <v>100</v>
      </c>
      <c r="E34" s="52" t="n">
        <v>0.144314024567388</v>
      </c>
    </row>
    <row r="35" customFormat="false" ht="12.75" hidden="false" customHeight="true" outlineLevel="0" collapsed="false">
      <c r="B35" s="19" t="s">
        <v>101</v>
      </c>
      <c r="C35" s="19"/>
      <c r="D35" s="19"/>
      <c r="E35" s="19"/>
      <c r="F35" s="19"/>
      <c r="G35" s="19"/>
      <c r="H35" s="19"/>
      <c r="I35" s="19"/>
    </row>
    <row r="36" customFormat="false" ht="13.5" hidden="false" customHeight="true" outlineLevel="0" collapsed="false">
      <c r="B36" s="53" t="s">
        <v>102</v>
      </c>
      <c r="C36" s="54" t="n">
        <v>262436</v>
      </c>
      <c r="D36" s="54" t="n">
        <v>306093</v>
      </c>
      <c r="E36" s="54" t="n">
        <v>177140.3</v>
      </c>
      <c r="G36" s="55" t="n">
        <v>0.200126587104892</v>
      </c>
      <c r="H36" s="55" t="n">
        <v>0.196545825569136</v>
      </c>
      <c r="I36" s="55" t="n">
        <v>0.112118022443466</v>
      </c>
    </row>
    <row r="38" customFormat="false" ht="39.75" hidden="false" customHeight="true" outlineLevel="0" collapsed="false">
      <c r="B38" s="40" t="s">
        <v>103</v>
      </c>
      <c r="C38" s="40"/>
      <c r="D38" s="40"/>
      <c r="E38" s="40"/>
      <c r="F38" s="40"/>
      <c r="G38" s="40"/>
      <c r="H38" s="40"/>
      <c r="I38" s="40"/>
    </row>
  </sheetData>
  <mergeCells count="7">
    <mergeCell ref="B2:I2"/>
    <mergeCell ref="B6:I6"/>
    <mergeCell ref="B15:I15"/>
    <mergeCell ref="B18:I18"/>
    <mergeCell ref="B29:I29"/>
    <mergeCell ref="B35:I35"/>
    <mergeCell ref="B38:I3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6"/>
    <col collapsed="false" customWidth="true" hidden="false" outlineLevel="0" max="5" min="3" style="1" width="14"/>
    <col collapsed="false" customWidth="true" hidden="false" outlineLevel="0" max="6" min="6" style="1" width="2"/>
    <col collapsed="false" customWidth="true" hidden="false" outlineLevel="0" max="9" min="7" style="1" width="12"/>
  </cols>
  <sheetData>
    <row r="1" customFormat="false" ht="4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27.75" hidden="false" customHeight="true" outlineLevel="0" collapsed="false">
      <c r="A2" s="2"/>
      <c r="B2" s="41" t="s">
        <v>104</v>
      </c>
      <c r="C2" s="41"/>
      <c r="D2" s="41"/>
      <c r="E2" s="41"/>
      <c r="F2" s="41"/>
      <c r="G2" s="41"/>
      <c r="H2" s="41"/>
      <c r="I2" s="41"/>
      <c r="J2" s="2"/>
      <c r="K2" s="2"/>
    </row>
    <row r="3" customFormat="false" ht="3" hidden="false" customHeight="true" outlineLevel="0" collapsed="false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</row>
    <row r="5" customFormat="false" ht="12.75" hidden="false" customHeight="true" outlineLevel="0" collapsed="false">
      <c r="B5" s="43" t="s">
        <v>75</v>
      </c>
      <c r="C5" s="16" t="s">
        <v>41</v>
      </c>
      <c r="D5" s="16" t="s">
        <v>42</v>
      </c>
      <c r="E5" s="16" t="s">
        <v>43</v>
      </c>
      <c r="G5" s="44" t="s">
        <v>76</v>
      </c>
      <c r="H5" s="44" t="s">
        <v>77</v>
      </c>
      <c r="I5" s="44" t="s">
        <v>78</v>
      </c>
    </row>
    <row r="6" customFormat="false" ht="12.75" hidden="false" customHeight="true" outlineLevel="0" collapsed="false">
      <c r="B6" s="19" t="s">
        <v>79</v>
      </c>
      <c r="C6" s="19"/>
      <c r="D6" s="19"/>
      <c r="E6" s="19"/>
      <c r="F6" s="19"/>
      <c r="G6" s="19"/>
      <c r="H6" s="19"/>
      <c r="I6" s="19"/>
    </row>
    <row r="7" customFormat="false" ht="13.5" hidden="false" customHeight="true" outlineLevel="0" collapsed="false">
      <c r="B7" s="26" t="s">
        <v>80</v>
      </c>
      <c r="C7" s="22" t="s">
        <v>47</v>
      </c>
      <c r="D7" s="22" t="s">
        <v>47</v>
      </c>
      <c r="E7" s="27" t="n">
        <v>361695</v>
      </c>
      <c r="G7" s="45"/>
      <c r="H7" s="45"/>
      <c r="I7" s="46" t="n">
        <v>0.297288697000643</v>
      </c>
    </row>
    <row r="8" customFormat="false" ht="13.5" hidden="false" customHeight="true" outlineLevel="0" collapsed="false">
      <c r="B8" s="23" t="s">
        <v>81</v>
      </c>
      <c r="C8" s="24" t="s">
        <v>47</v>
      </c>
      <c r="D8" s="24" t="s">
        <v>47</v>
      </c>
      <c r="E8" s="25" t="n">
        <v>661685.62</v>
      </c>
      <c r="G8" s="31"/>
      <c r="H8" s="31"/>
      <c r="I8" s="47" t="n">
        <v>0.543860589153465</v>
      </c>
    </row>
    <row r="9" customFormat="false" ht="13.5" hidden="false" customHeight="true" outlineLevel="0" collapsed="false">
      <c r="B9" s="23" t="s">
        <v>82</v>
      </c>
      <c r="C9" s="24" t="s">
        <v>47</v>
      </c>
      <c r="D9" s="24" t="s">
        <v>47</v>
      </c>
      <c r="E9" s="25" t="n">
        <v>184221.83</v>
      </c>
      <c r="G9" s="31"/>
      <c r="H9" s="31"/>
      <c r="I9" s="47" t="n">
        <v>0.151417818326971</v>
      </c>
    </row>
    <row r="10" customFormat="false" ht="13.5" hidden="false" customHeight="true" outlineLevel="0" collapsed="false">
      <c r="B10" s="26" t="s">
        <v>83</v>
      </c>
      <c r="C10" s="22" t="s">
        <v>47</v>
      </c>
      <c r="D10" s="22" t="s">
        <v>47</v>
      </c>
      <c r="E10" s="27" t="n">
        <v>0</v>
      </c>
      <c r="G10" s="45"/>
      <c r="H10" s="45"/>
      <c r="I10" s="46" t="n">
        <v>0</v>
      </c>
    </row>
    <row r="11" customFormat="false" ht="13.5" hidden="false" customHeight="true" outlineLevel="0" collapsed="false">
      <c r="B11" s="26" t="s">
        <v>84</v>
      </c>
      <c r="C11" s="22" t="s">
        <v>47</v>
      </c>
      <c r="D11" s="22" t="s">
        <v>47</v>
      </c>
      <c r="E11" s="27" t="n">
        <v>9914.5</v>
      </c>
      <c r="G11" s="45"/>
      <c r="H11" s="45"/>
      <c r="I11" s="46" t="n">
        <v>0.00814904487596697</v>
      </c>
    </row>
    <row r="12" customFormat="false" ht="13.5" hidden="false" customHeight="true" outlineLevel="0" collapsed="false">
      <c r="B12" s="26" t="s">
        <v>85</v>
      </c>
      <c r="C12" s="22" t="s">
        <v>47</v>
      </c>
      <c r="D12" s="22" t="s">
        <v>47</v>
      </c>
      <c r="E12" s="27" t="n">
        <v>4445.2</v>
      </c>
      <c r="G12" s="45"/>
      <c r="H12" s="45"/>
      <c r="I12" s="46" t="n">
        <v>0.0036536521541831</v>
      </c>
    </row>
    <row r="13" customFormat="false" ht="13.5" hidden="false" customHeight="true" outlineLevel="0" collapsed="false">
      <c r="B13" s="26" t="s">
        <v>86</v>
      </c>
      <c r="C13" s="22" t="s">
        <v>47</v>
      </c>
      <c r="D13" s="22" t="s">
        <v>47</v>
      </c>
      <c r="E13" s="27" t="n">
        <v>-5316.5</v>
      </c>
      <c r="G13" s="45"/>
      <c r="H13" s="45"/>
      <c r="I13" s="46" t="n">
        <v>-0.00436980151122885</v>
      </c>
    </row>
    <row r="14" customFormat="false" ht="15" hidden="false" customHeight="true" outlineLevel="0" collapsed="false">
      <c r="B14" s="28" t="s">
        <v>46</v>
      </c>
      <c r="C14" s="29" t="n">
        <v>892831</v>
      </c>
      <c r="D14" s="29" t="n">
        <v>1087927</v>
      </c>
      <c r="E14" s="29" t="n">
        <v>1216645.65</v>
      </c>
      <c r="G14" s="48" t="n">
        <v>1</v>
      </c>
      <c r="H14" s="48" t="n">
        <v>1</v>
      </c>
      <c r="I14" s="48" t="n">
        <v>1</v>
      </c>
    </row>
    <row r="15" customFormat="false" ht="12.75" hidden="false" customHeight="true" outlineLevel="0" collapsed="false">
      <c r="B15" s="19" t="s">
        <v>87</v>
      </c>
      <c r="C15" s="19"/>
      <c r="D15" s="19"/>
      <c r="E15" s="19"/>
      <c r="F15" s="19"/>
      <c r="G15" s="19"/>
      <c r="H15" s="19"/>
      <c r="I15" s="19"/>
    </row>
    <row r="16" customFormat="false" ht="13.5" hidden="false" customHeight="true" outlineLevel="0" collapsed="false">
      <c r="B16" s="26" t="s">
        <v>88</v>
      </c>
      <c r="C16" s="22" t="s">
        <v>47</v>
      </c>
      <c r="D16" s="22" t="s">
        <v>47</v>
      </c>
      <c r="E16" s="27" t="n">
        <v>25717.48</v>
      </c>
      <c r="G16" s="45"/>
      <c r="H16" s="45"/>
      <c r="I16" s="46" t="n">
        <v>0.0211380199320977</v>
      </c>
    </row>
    <row r="17" customFormat="false" ht="15" hidden="false" customHeight="true" outlineLevel="0" collapsed="false">
      <c r="B17" s="28" t="s">
        <v>53</v>
      </c>
      <c r="C17" s="29"/>
      <c r="D17" s="29"/>
      <c r="E17" s="29" t="n">
        <v>1190928.17</v>
      </c>
      <c r="G17" s="49"/>
      <c r="H17" s="49"/>
      <c r="I17" s="48" t="n">
        <v>0.978861980067902</v>
      </c>
    </row>
    <row r="18" customFormat="false" ht="12.75" hidden="false" customHeight="true" outlineLevel="0" collapsed="false">
      <c r="B18" s="19" t="s">
        <v>89</v>
      </c>
      <c r="C18" s="19"/>
      <c r="D18" s="19"/>
      <c r="E18" s="19"/>
      <c r="F18" s="19"/>
      <c r="G18" s="19"/>
      <c r="H18" s="19"/>
      <c r="I18" s="19"/>
    </row>
    <row r="19" customFormat="false" ht="13.5" hidden="false" customHeight="true" outlineLevel="0" collapsed="false">
      <c r="B19" s="26" t="s">
        <v>90</v>
      </c>
      <c r="C19" s="22" t="s">
        <v>47</v>
      </c>
      <c r="D19" s="22" t="s">
        <v>47</v>
      </c>
      <c r="E19" s="27" t="n">
        <v>650159.35</v>
      </c>
      <c r="G19" s="45"/>
      <c r="H19" s="45"/>
      <c r="I19" s="46" t="n">
        <v>0.534386778927784</v>
      </c>
    </row>
    <row r="20" customFormat="false" ht="13.5" hidden="false" customHeight="true" outlineLevel="0" collapsed="false">
      <c r="B20" s="23" t="s">
        <v>91</v>
      </c>
      <c r="C20" s="24" t="s">
        <v>47</v>
      </c>
      <c r="D20" s="24" t="s">
        <v>47</v>
      </c>
      <c r="E20" s="25" t="n">
        <v>157228.19</v>
      </c>
      <c r="G20" s="31"/>
      <c r="H20" s="31"/>
      <c r="I20" s="47" t="n">
        <v>0.129230881645778</v>
      </c>
    </row>
    <row r="21" customFormat="false" ht="13.5" hidden="false" customHeight="true" outlineLevel="0" collapsed="false">
      <c r="B21" s="23" t="s">
        <v>92</v>
      </c>
      <c r="C21" s="24" t="s">
        <v>47</v>
      </c>
      <c r="D21" s="24" t="s">
        <v>47</v>
      </c>
      <c r="E21" s="25" t="n">
        <v>67115.56</v>
      </c>
      <c r="G21" s="31"/>
      <c r="H21" s="31"/>
      <c r="I21" s="47" t="n">
        <v>0.0551644268814013</v>
      </c>
    </row>
    <row r="22" customFormat="false" ht="13.5" hidden="false" customHeight="true" outlineLevel="0" collapsed="false">
      <c r="B22" s="23" t="s">
        <v>93</v>
      </c>
      <c r="C22" s="24" t="s">
        <v>47</v>
      </c>
      <c r="D22" s="24" t="s">
        <v>47</v>
      </c>
      <c r="E22" s="25" t="n">
        <v>19175.87</v>
      </c>
      <c r="G22" s="31"/>
      <c r="H22" s="31"/>
      <c r="I22" s="47" t="n">
        <v>0.0157612613006918</v>
      </c>
    </row>
    <row r="23" customFormat="false" ht="13.5" hidden="false" customHeight="true" outlineLevel="0" collapsed="false">
      <c r="B23" s="23" t="s">
        <v>94</v>
      </c>
      <c r="C23" s="24" t="s">
        <v>47</v>
      </c>
      <c r="D23" s="24" t="s">
        <v>47</v>
      </c>
      <c r="E23" s="25" t="n">
        <v>28381.93</v>
      </c>
      <c r="G23" s="31"/>
      <c r="H23" s="31"/>
      <c r="I23" s="47" t="n">
        <v>0.0233280166661509</v>
      </c>
    </row>
    <row r="24" customFormat="false" ht="13.5" hidden="false" customHeight="true" outlineLevel="0" collapsed="false">
      <c r="B24" s="23" t="s">
        <v>95</v>
      </c>
      <c r="C24" s="24" t="s">
        <v>47</v>
      </c>
      <c r="D24" s="24" t="s">
        <v>47</v>
      </c>
      <c r="E24" s="25" t="n">
        <v>550.17</v>
      </c>
      <c r="G24" s="31"/>
      <c r="H24" s="31"/>
      <c r="I24" s="47" t="n">
        <v>0.000452202331878637</v>
      </c>
    </row>
    <row r="25" customFormat="false" ht="13.5" hidden="false" customHeight="true" outlineLevel="0" collapsed="false">
      <c r="B25" s="26" t="s">
        <v>96</v>
      </c>
      <c r="C25" s="22" t="s">
        <v>47</v>
      </c>
      <c r="D25" s="22" t="s">
        <v>47</v>
      </c>
      <c r="E25" s="27" t="n">
        <v>105472.49</v>
      </c>
      <c r="G25" s="45"/>
      <c r="H25" s="45"/>
      <c r="I25" s="46" t="n">
        <v>0.0866912153098974</v>
      </c>
    </row>
    <row r="26" customFormat="false" ht="13.5" hidden="false" customHeight="true" outlineLevel="0" collapsed="false">
      <c r="B26" s="26" t="s">
        <v>97</v>
      </c>
      <c r="C26" s="22" t="s">
        <v>47</v>
      </c>
      <c r="D26" s="22" t="s">
        <v>47</v>
      </c>
      <c r="E26" s="27" t="n">
        <v>1444.85</v>
      </c>
      <c r="G26" s="45"/>
      <c r="H26" s="45"/>
      <c r="I26" s="46" t="n">
        <v>0.00118756845923051</v>
      </c>
    </row>
    <row r="27" customFormat="false" ht="15" hidden="false" customHeight="true" outlineLevel="0" collapsed="false">
      <c r="B27" s="28" t="s">
        <v>61</v>
      </c>
      <c r="C27" s="29"/>
      <c r="D27" s="29"/>
      <c r="E27" s="29" t="n">
        <v>1038322.12</v>
      </c>
      <c r="G27" s="49"/>
      <c r="H27" s="49"/>
      <c r="I27" s="48" t="n">
        <v>0.853430183225494</v>
      </c>
    </row>
    <row r="28" customFormat="false" ht="15" hidden="false" customHeight="true" outlineLevel="0" collapsed="false">
      <c r="B28" s="28" t="s">
        <v>62</v>
      </c>
      <c r="C28" s="29" t="n">
        <v>14059</v>
      </c>
      <c r="D28" s="29" t="n">
        <v>103458</v>
      </c>
      <c r="E28" s="29" t="n">
        <v>152606.05</v>
      </c>
      <c r="G28" s="48" t="n">
        <v>0.0157465410587222</v>
      </c>
      <c r="H28" s="48" t="n">
        <v>0.0950964540819375</v>
      </c>
      <c r="I28" s="48" t="n">
        <v>0.125431796842409</v>
      </c>
    </row>
    <row r="29" customFormat="false" ht="12.75" hidden="false" customHeight="true" outlineLevel="0" collapsed="false">
      <c r="B29" s="19" t="s">
        <v>98</v>
      </c>
      <c r="C29" s="19"/>
      <c r="D29" s="19"/>
      <c r="E29" s="19"/>
      <c r="F29" s="19"/>
      <c r="G29" s="19"/>
      <c r="H29" s="19"/>
      <c r="I29" s="19"/>
    </row>
    <row r="30" customFormat="false" ht="13.5" hidden="false" customHeight="true" outlineLevel="0" collapsed="false">
      <c r="B30" s="26" t="s">
        <v>99</v>
      </c>
      <c r="C30" s="22" t="s">
        <v>47</v>
      </c>
      <c r="D30" s="22" t="s">
        <v>47</v>
      </c>
      <c r="E30" s="27" t="n">
        <v>152606.05</v>
      </c>
      <c r="G30" s="45"/>
      <c r="H30" s="45"/>
      <c r="I30" s="46" t="n">
        <v>0.125431796842409</v>
      </c>
    </row>
    <row r="31" customFormat="false" ht="13.5" hidden="false" customHeight="true" outlineLevel="0" collapsed="false">
      <c r="B31" s="34" t="s">
        <v>66</v>
      </c>
      <c r="C31" s="35" t="s">
        <v>47</v>
      </c>
      <c r="D31" s="35" t="s">
        <v>47</v>
      </c>
      <c r="E31" s="36" t="n">
        <v>9666.67</v>
      </c>
      <c r="G31" s="50"/>
      <c r="H31" s="50"/>
      <c r="I31" s="51" t="n">
        <v>0.007945345466858</v>
      </c>
    </row>
    <row r="32" customFormat="false" ht="13.5" hidden="false" customHeight="true" outlineLevel="0" collapsed="false">
      <c r="B32" s="34" t="s">
        <v>67</v>
      </c>
      <c r="C32" s="35" t="s">
        <v>47</v>
      </c>
      <c r="D32" s="35" t="s">
        <v>47</v>
      </c>
      <c r="E32" s="36" t="n">
        <v>1610.22</v>
      </c>
      <c r="G32" s="50"/>
      <c r="H32" s="50"/>
      <c r="I32" s="51" t="n">
        <v>0.00132349135510409</v>
      </c>
    </row>
    <row r="33" customFormat="false" ht="13.5" hidden="false" customHeight="true" outlineLevel="0" collapsed="false">
      <c r="B33" s="37" t="s">
        <v>105</v>
      </c>
      <c r="C33" s="39" t="s">
        <v>47</v>
      </c>
      <c r="D33" s="39" t="s">
        <v>47</v>
      </c>
      <c r="E33" s="38" t="n">
        <v>28722.98</v>
      </c>
      <c r="G33" s="57" t="s">
        <v>106</v>
      </c>
      <c r="H33" s="58"/>
      <c r="I33" s="55" t="n">
        <v>0.0236083365768825</v>
      </c>
    </row>
    <row r="34" customFormat="false" ht="13.5" hidden="false" customHeight="true" outlineLevel="0" collapsed="false">
      <c r="B34" s="34" t="s">
        <v>68</v>
      </c>
      <c r="C34" s="35" t="s">
        <v>47</v>
      </c>
      <c r="D34" s="35" t="s">
        <v>47</v>
      </c>
      <c r="E34" s="36" t="n">
        <v>25895.77</v>
      </c>
      <c r="G34" s="50"/>
      <c r="H34" s="50"/>
      <c r="I34" s="51" t="n">
        <v>0.0212845621894921</v>
      </c>
    </row>
    <row r="35" customFormat="false" ht="15" hidden="false" customHeight="true" outlineLevel="0" collapsed="false">
      <c r="B35" s="28" t="s">
        <v>69</v>
      </c>
      <c r="C35" s="29"/>
      <c r="D35" s="29"/>
      <c r="E35" s="29" t="n">
        <v>189778.71</v>
      </c>
      <c r="G35" s="49"/>
      <c r="H35" s="49"/>
      <c r="I35" s="48" t="n">
        <v>0.155985195853863</v>
      </c>
    </row>
    <row r="36" customFormat="false" ht="12.75" hidden="false" customHeight="true" outlineLevel="0" collapsed="false">
      <c r="B36" s="30" t="s">
        <v>100</v>
      </c>
      <c r="E36" s="52" t="n">
        <v>0.155985195853863</v>
      </c>
    </row>
    <row r="37" customFormat="false" ht="12.75" hidden="false" customHeight="true" outlineLevel="0" collapsed="false">
      <c r="B37" s="19" t="s">
        <v>101</v>
      </c>
      <c r="C37" s="19"/>
      <c r="D37" s="19"/>
      <c r="E37" s="19"/>
      <c r="F37" s="19"/>
      <c r="G37" s="19"/>
      <c r="H37" s="19"/>
      <c r="I37" s="19"/>
    </row>
    <row r="38" customFormat="false" ht="13.5" hidden="false" customHeight="true" outlineLevel="0" collapsed="false">
      <c r="B38" s="53" t="s">
        <v>102</v>
      </c>
      <c r="C38" s="54" t="n">
        <v>14059</v>
      </c>
      <c r="D38" s="54" t="n">
        <v>103458</v>
      </c>
      <c r="E38" s="54" t="n">
        <v>113503.36</v>
      </c>
      <c r="G38" s="55" t="n">
        <v>0.0157465410587222</v>
      </c>
      <c r="H38" s="55" t="n">
        <v>0.0950964540819375</v>
      </c>
      <c r="I38" s="55" t="n">
        <v>0.0932920444009314</v>
      </c>
    </row>
    <row r="40" customFormat="false" ht="39.75" hidden="false" customHeight="true" outlineLevel="0" collapsed="false">
      <c r="B40" s="40" t="s">
        <v>103</v>
      </c>
      <c r="C40" s="40"/>
      <c r="D40" s="40"/>
      <c r="E40" s="40"/>
      <c r="F40" s="40"/>
      <c r="G40" s="40"/>
      <c r="H40" s="40"/>
      <c r="I40" s="40"/>
    </row>
  </sheetData>
  <mergeCells count="7">
    <mergeCell ref="B2:I2"/>
    <mergeCell ref="B6:I6"/>
    <mergeCell ref="B15:I15"/>
    <mergeCell ref="B18:I18"/>
    <mergeCell ref="B29:I29"/>
    <mergeCell ref="B37:I37"/>
    <mergeCell ref="B40:I4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6"/>
    <col collapsed="false" customWidth="true" hidden="false" outlineLevel="0" max="5" min="3" style="1" width="14"/>
    <col collapsed="false" customWidth="true" hidden="false" outlineLevel="0" max="6" min="6" style="1" width="2"/>
    <col collapsed="false" customWidth="true" hidden="false" outlineLevel="0" max="9" min="7" style="1" width="12"/>
  </cols>
  <sheetData>
    <row r="1" customFormat="false" ht="4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27.75" hidden="false" customHeight="true" outlineLevel="0" collapsed="false">
      <c r="A2" s="2"/>
      <c r="B2" s="41" t="s">
        <v>107</v>
      </c>
      <c r="C2" s="41"/>
      <c r="D2" s="41"/>
      <c r="E2" s="41"/>
      <c r="F2" s="41"/>
      <c r="G2" s="41"/>
      <c r="H2" s="41"/>
      <c r="I2" s="41"/>
      <c r="J2" s="2"/>
      <c r="K2" s="2"/>
    </row>
    <row r="3" customFormat="false" ht="3" hidden="false" customHeight="true" outlineLevel="0" collapsed="false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</row>
    <row r="5" customFormat="false" ht="12.75" hidden="false" customHeight="true" outlineLevel="0" collapsed="false">
      <c r="B5" s="43" t="s">
        <v>75</v>
      </c>
      <c r="C5" s="16" t="s">
        <v>41</v>
      </c>
      <c r="D5" s="16" t="s">
        <v>42</v>
      </c>
      <c r="E5" s="16" t="s">
        <v>43</v>
      </c>
      <c r="G5" s="44" t="s">
        <v>76</v>
      </c>
      <c r="H5" s="44" t="s">
        <v>77</v>
      </c>
      <c r="I5" s="44" t="s">
        <v>78</v>
      </c>
    </row>
    <row r="6" customFormat="false" ht="12.75" hidden="false" customHeight="true" outlineLevel="0" collapsed="false">
      <c r="B6" s="19" t="s">
        <v>79</v>
      </c>
      <c r="C6" s="19"/>
      <c r="D6" s="19"/>
      <c r="E6" s="19"/>
      <c r="F6" s="19"/>
      <c r="G6" s="19"/>
      <c r="H6" s="19"/>
      <c r="I6" s="19"/>
    </row>
    <row r="7" customFormat="false" ht="13.5" hidden="false" customHeight="true" outlineLevel="0" collapsed="false">
      <c r="B7" s="26" t="s">
        <v>80</v>
      </c>
      <c r="C7" s="22" t="s">
        <v>47</v>
      </c>
      <c r="D7" s="22" t="s">
        <v>47</v>
      </c>
      <c r="E7" s="27" t="n">
        <v>276213</v>
      </c>
      <c r="G7" s="45"/>
      <c r="H7" s="45"/>
      <c r="I7" s="46" t="n">
        <v>0.316643331464821</v>
      </c>
    </row>
    <row r="8" customFormat="false" ht="13.5" hidden="false" customHeight="true" outlineLevel="0" collapsed="false">
      <c r="B8" s="23" t="s">
        <v>81</v>
      </c>
      <c r="C8" s="24" t="s">
        <v>47</v>
      </c>
      <c r="D8" s="24" t="s">
        <v>47</v>
      </c>
      <c r="E8" s="25" t="n">
        <v>482020.65</v>
      </c>
      <c r="G8" s="31"/>
      <c r="H8" s="31"/>
      <c r="I8" s="47" t="n">
        <v>0.552575818121661</v>
      </c>
    </row>
    <row r="9" customFormat="false" ht="13.5" hidden="false" customHeight="true" outlineLevel="0" collapsed="false">
      <c r="B9" s="23" t="s">
        <v>82</v>
      </c>
      <c r="C9" s="24" t="s">
        <v>47</v>
      </c>
      <c r="D9" s="24" t="s">
        <v>47</v>
      </c>
      <c r="E9" s="25" t="n">
        <v>94329.95</v>
      </c>
      <c r="G9" s="31"/>
      <c r="H9" s="31"/>
      <c r="I9" s="47" t="n">
        <v>0.108137378128147</v>
      </c>
    </row>
    <row r="10" customFormat="false" ht="13.5" hidden="false" customHeight="true" outlineLevel="0" collapsed="false">
      <c r="B10" s="26" t="s">
        <v>83</v>
      </c>
      <c r="C10" s="22" t="s">
        <v>47</v>
      </c>
      <c r="D10" s="22" t="s">
        <v>47</v>
      </c>
      <c r="E10" s="27" t="n">
        <v>0</v>
      </c>
      <c r="G10" s="45"/>
      <c r="H10" s="45"/>
      <c r="I10" s="46" t="n">
        <v>0</v>
      </c>
    </row>
    <row r="11" customFormat="false" ht="13.5" hidden="false" customHeight="true" outlineLevel="0" collapsed="false">
      <c r="B11" s="26" t="s">
        <v>84</v>
      </c>
      <c r="C11" s="22" t="s">
        <v>47</v>
      </c>
      <c r="D11" s="22" t="s">
        <v>47</v>
      </c>
      <c r="E11" s="27" t="n">
        <v>13325.64</v>
      </c>
      <c r="G11" s="45"/>
      <c r="H11" s="45"/>
      <c r="I11" s="46" t="n">
        <v>0.0152761638427622</v>
      </c>
    </row>
    <row r="12" customFormat="false" ht="13.5" hidden="false" customHeight="true" outlineLevel="0" collapsed="false">
      <c r="B12" s="26" t="s">
        <v>85</v>
      </c>
      <c r="C12" s="22" t="s">
        <v>47</v>
      </c>
      <c r="D12" s="22" t="s">
        <v>47</v>
      </c>
      <c r="E12" s="27" t="n">
        <v>9695</v>
      </c>
      <c r="G12" s="45"/>
      <c r="H12" s="45"/>
      <c r="I12" s="46" t="n">
        <v>0.0111140934660984</v>
      </c>
    </row>
    <row r="13" customFormat="false" ht="13.5" hidden="false" customHeight="true" outlineLevel="0" collapsed="false">
      <c r="B13" s="26" t="s">
        <v>86</v>
      </c>
      <c r="C13" s="22" t="s">
        <v>47</v>
      </c>
      <c r="D13" s="22" t="s">
        <v>47</v>
      </c>
      <c r="E13" s="27" t="n">
        <v>-3268.38</v>
      </c>
      <c r="G13" s="45"/>
      <c r="H13" s="45"/>
      <c r="I13" s="46" t="n">
        <v>-0.00374678502348908</v>
      </c>
    </row>
    <row r="14" customFormat="false" ht="15" hidden="false" customHeight="true" outlineLevel="0" collapsed="false">
      <c r="B14" s="28" t="s">
        <v>46</v>
      </c>
      <c r="C14" s="29"/>
      <c r="D14" s="29" t="n">
        <v>344233</v>
      </c>
      <c r="E14" s="29" t="n">
        <v>872315.86</v>
      </c>
      <c r="G14" s="49"/>
      <c r="H14" s="48" t="n">
        <v>1</v>
      </c>
      <c r="I14" s="48" t="n">
        <v>1</v>
      </c>
    </row>
    <row r="15" customFormat="false" ht="12.75" hidden="false" customHeight="true" outlineLevel="0" collapsed="false">
      <c r="B15" s="19" t="s">
        <v>87</v>
      </c>
      <c r="C15" s="19"/>
      <c r="D15" s="19"/>
      <c r="E15" s="19"/>
      <c r="F15" s="19"/>
      <c r="G15" s="19"/>
      <c r="H15" s="19"/>
      <c r="I15" s="19"/>
    </row>
    <row r="16" customFormat="false" ht="13.5" hidden="false" customHeight="true" outlineLevel="0" collapsed="false">
      <c r="B16" s="26" t="s">
        <v>88</v>
      </c>
      <c r="C16" s="22" t="s">
        <v>47</v>
      </c>
      <c r="D16" s="22" t="s">
        <v>47</v>
      </c>
      <c r="E16" s="27" t="n">
        <v>19469.17</v>
      </c>
      <c r="G16" s="45"/>
      <c r="H16" s="45"/>
      <c r="I16" s="46" t="n">
        <v>0.0223189453416564</v>
      </c>
    </row>
    <row r="17" customFormat="false" ht="15" hidden="false" customHeight="true" outlineLevel="0" collapsed="false">
      <c r="B17" s="28" t="s">
        <v>53</v>
      </c>
      <c r="C17" s="29"/>
      <c r="D17" s="29"/>
      <c r="E17" s="29" t="n">
        <v>852846.69</v>
      </c>
      <c r="G17" s="49"/>
      <c r="H17" s="49"/>
      <c r="I17" s="48" t="n">
        <v>0.977681054658344</v>
      </c>
    </row>
    <row r="18" customFormat="false" ht="12.75" hidden="false" customHeight="true" outlineLevel="0" collapsed="false">
      <c r="B18" s="19" t="s">
        <v>89</v>
      </c>
      <c r="C18" s="19"/>
      <c r="D18" s="19"/>
      <c r="E18" s="19"/>
      <c r="F18" s="19"/>
      <c r="G18" s="19"/>
      <c r="H18" s="19"/>
      <c r="I18" s="19"/>
    </row>
    <row r="19" customFormat="false" ht="13.5" hidden="false" customHeight="true" outlineLevel="0" collapsed="false">
      <c r="B19" s="26" t="s">
        <v>90</v>
      </c>
      <c r="C19" s="22" t="s">
        <v>47</v>
      </c>
      <c r="D19" s="22" t="s">
        <v>47</v>
      </c>
      <c r="E19" s="27" t="n">
        <v>480990.37</v>
      </c>
      <c r="G19" s="45"/>
      <c r="H19" s="45"/>
      <c r="I19" s="46" t="n">
        <v>0.551394732178778</v>
      </c>
    </row>
    <row r="20" customFormat="false" ht="13.5" hidden="false" customHeight="true" outlineLevel="0" collapsed="false">
      <c r="B20" s="23" t="s">
        <v>91</v>
      </c>
      <c r="C20" s="24" t="s">
        <v>47</v>
      </c>
      <c r="D20" s="24" t="s">
        <v>47</v>
      </c>
      <c r="E20" s="25" t="n">
        <v>61555.29</v>
      </c>
      <c r="G20" s="31"/>
      <c r="H20" s="31"/>
      <c r="I20" s="47" t="n">
        <v>0.0705653683747078</v>
      </c>
    </row>
    <row r="21" customFormat="false" ht="13.5" hidden="false" customHeight="true" outlineLevel="0" collapsed="false">
      <c r="B21" s="23" t="s">
        <v>92</v>
      </c>
      <c r="C21" s="24" t="s">
        <v>47</v>
      </c>
      <c r="D21" s="24" t="s">
        <v>47</v>
      </c>
      <c r="E21" s="25" t="n">
        <v>53164.74</v>
      </c>
      <c r="G21" s="31"/>
      <c r="H21" s="31"/>
      <c r="I21" s="47" t="n">
        <v>0.0609466621413945</v>
      </c>
    </row>
    <row r="22" customFormat="false" ht="13.5" hidden="false" customHeight="true" outlineLevel="0" collapsed="false">
      <c r="B22" s="23" t="s">
        <v>93</v>
      </c>
      <c r="C22" s="24" t="s">
        <v>47</v>
      </c>
      <c r="D22" s="24" t="s">
        <v>47</v>
      </c>
      <c r="E22" s="25" t="n">
        <v>15589.94</v>
      </c>
      <c r="G22" s="31"/>
      <c r="H22" s="31"/>
      <c r="I22" s="47" t="n">
        <v>0.0178718979155096</v>
      </c>
    </row>
    <row r="23" customFormat="false" ht="13.5" hidden="false" customHeight="true" outlineLevel="0" collapsed="false">
      <c r="B23" s="23" t="s">
        <v>94</v>
      </c>
      <c r="C23" s="24" t="s">
        <v>47</v>
      </c>
      <c r="D23" s="24" t="s">
        <v>47</v>
      </c>
      <c r="E23" s="25" t="n">
        <v>21545.64</v>
      </c>
      <c r="G23" s="31"/>
      <c r="H23" s="31"/>
      <c r="I23" s="47" t="n">
        <v>0.0246993560337193</v>
      </c>
    </row>
    <row r="24" customFormat="false" ht="13.5" hidden="false" customHeight="true" outlineLevel="0" collapsed="false">
      <c r="B24" s="23" t="s">
        <v>95</v>
      </c>
      <c r="C24" s="24" t="s">
        <v>47</v>
      </c>
      <c r="D24" s="24" t="s">
        <v>47</v>
      </c>
      <c r="E24" s="25" t="n">
        <v>6273.88</v>
      </c>
      <c r="G24" s="31"/>
      <c r="H24" s="31"/>
      <c r="I24" s="47" t="n">
        <v>0.00719221131666688</v>
      </c>
    </row>
    <row r="25" customFormat="false" ht="13.5" hidden="false" customHeight="true" outlineLevel="0" collapsed="false">
      <c r="B25" s="26" t="s">
        <v>96</v>
      </c>
      <c r="C25" s="22" t="s">
        <v>47</v>
      </c>
      <c r="D25" s="22" t="s">
        <v>47</v>
      </c>
      <c r="E25" s="27" t="n">
        <v>72955.27</v>
      </c>
      <c r="G25" s="45"/>
      <c r="H25" s="45"/>
      <c r="I25" s="46" t="n">
        <v>0.08363400615002</v>
      </c>
    </row>
    <row r="26" customFormat="false" ht="13.5" hidden="false" customHeight="true" outlineLevel="0" collapsed="false">
      <c r="B26" s="26" t="s">
        <v>97</v>
      </c>
      <c r="C26" s="22" t="s">
        <v>47</v>
      </c>
      <c r="D26" s="22" t="s">
        <v>47</v>
      </c>
      <c r="E26" s="27" t="n">
        <v>932.97</v>
      </c>
      <c r="G26" s="45"/>
      <c r="H26" s="45"/>
      <c r="I26" s="46" t="n">
        <v>0.00106953231367363</v>
      </c>
    </row>
    <row r="27" customFormat="false" ht="15" hidden="false" customHeight="true" outlineLevel="0" collapsed="false">
      <c r="B27" s="28" t="s">
        <v>61</v>
      </c>
      <c r="C27" s="29"/>
      <c r="D27" s="29"/>
      <c r="E27" s="29" t="n">
        <v>721282.47</v>
      </c>
      <c r="G27" s="49"/>
      <c r="H27" s="49"/>
      <c r="I27" s="48" t="n">
        <v>0.826859286955989</v>
      </c>
    </row>
    <row r="28" customFormat="false" ht="15" hidden="false" customHeight="true" outlineLevel="0" collapsed="false">
      <c r="B28" s="28" t="s">
        <v>62</v>
      </c>
      <c r="C28" s="29"/>
      <c r="D28" s="29" t="n">
        <v>-337476</v>
      </c>
      <c r="E28" s="29" t="n">
        <v>131564.22</v>
      </c>
      <c r="G28" s="49"/>
      <c r="H28" s="48" t="n">
        <v>-0.980370853462626</v>
      </c>
      <c r="I28" s="48" t="n">
        <v>0.150821767702355</v>
      </c>
    </row>
    <row r="29" customFormat="false" ht="12.75" hidden="false" customHeight="true" outlineLevel="0" collapsed="false">
      <c r="B29" s="19" t="s">
        <v>98</v>
      </c>
      <c r="C29" s="19"/>
      <c r="D29" s="19"/>
      <c r="E29" s="19"/>
      <c r="F29" s="19"/>
      <c r="G29" s="19"/>
      <c r="H29" s="19"/>
      <c r="I29" s="19"/>
    </row>
    <row r="30" customFormat="false" ht="13.5" hidden="false" customHeight="true" outlineLevel="0" collapsed="false">
      <c r="B30" s="26" t="s">
        <v>99</v>
      </c>
      <c r="C30" s="22" t="s">
        <v>47</v>
      </c>
      <c r="D30" s="22" t="s">
        <v>47</v>
      </c>
      <c r="E30" s="27" t="n">
        <v>131564.22</v>
      </c>
      <c r="G30" s="45"/>
      <c r="H30" s="45"/>
      <c r="I30" s="46" t="n">
        <v>0.150821767702355</v>
      </c>
    </row>
    <row r="31" customFormat="false" ht="13.5" hidden="false" customHeight="true" outlineLevel="0" collapsed="false">
      <c r="B31" s="34" t="s">
        <v>66</v>
      </c>
      <c r="C31" s="35" t="s">
        <v>47</v>
      </c>
      <c r="D31" s="35" t="s">
        <v>47</v>
      </c>
      <c r="E31" s="36" t="n">
        <v>74000</v>
      </c>
      <c r="G31" s="50"/>
      <c r="H31" s="50"/>
      <c r="I31" s="51" t="n">
        <v>0.0848316571935308</v>
      </c>
    </row>
    <row r="32" customFormat="false" ht="13.5" hidden="false" customHeight="true" outlineLevel="0" collapsed="false">
      <c r="B32" s="34" t="s">
        <v>67</v>
      </c>
      <c r="C32" s="35" t="s">
        <v>47</v>
      </c>
      <c r="D32" s="35" t="s">
        <v>47</v>
      </c>
      <c r="E32" s="36" t="n">
        <v>14523.37</v>
      </c>
      <c r="G32" s="50"/>
      <c r="H32" s="50"/>
      <c r="I32" s="51" t="n">
        <v>0.0166492100693893</v>
      </c>
    </row>
    <row r="33" customFormat="false" ht="13.5" hidden="false" customHeight="true" outlineLevel="0" collapsed="false">
      <c r="B33" s="34" t="s">
        <v>68</v>
      </c>
      <c r="C33" s="35" t="s">
        <v>47</v>
      </c>
      <c r="D33" s="35" t="s">
        <v>47</v>
      </c>
      <c r="E33" s="36" t="n">
        <v>15677.11</v>
      </c>
      <c r="G33" s="50"/>
      <c r="H33" s="50"/>
      <c r="I33" s="51" t="n">
        <v>0.0179718273149361</v>
      </c>
    </row>
    <row r="34" customFormat="false" ht="15" hidden="false" customHeight="true" outlineLevel="0" collapsed="false">
      <c r="B34" s="28" t="s">
        <v>69</v>
      </c>
      <c r="C34" s="29"/>
      <c r="D34" s="29"/>
      <c r="E34" s="29" t="n">
        <v>235764.7</v>
      </c>
      <c r="G34" s="49"/>
      <c r="H34" s="49"/>
      <c r="I34" s="48" t="n">
        <v>0.270274462280211</v>
      </c>
    </row>
    <row r="35" customFormat="false" ht="12.75" hidden="false" customHeight="true" outlineLevel="0" collapsed="false">
      <c r="B35" s="30" t="s">
        <v>100</v>
      </c>
      <c r="E35" s="52" t="n">
        <v>0.270274462280211</v>
      </c>
    </row>
    <row r="36" customFormat="false" ht="12.75" hidden="false" customHeight="true" outlineLevel="0" collapsed="false">
      <c r="B36" s="19" t="s">
        <v>101</v>
      </c>
      <c r="C36" s="19"/>
      <c r="D36" s="19"/>
      <c r="E36" s="19"/>
      <c r="F36" s="19"/>
      <c r="G36" s="19"/>
      <c r="H36" s="19"/>
      <c r="I36" s="19"/>
    </row>
    <row r="37" customFormat="false" ht="13.5" hidden="false" customHeight="true" outlineLevel="0" collapsed="false">
      <c r="B37" s="53" t="s">
        <v>102</v>
      </c>
      <c r="C37" s="39" t="s">
        <v>47</v>
      </c>
      <c r="D37" s="54" t="n">
        <v>-337476</v>
      </c>
      <c r="E37" s="54" t="n">
        <v>43065.93</v>
      </c>
      <c r="G37" s="58"/>
      <c r="H37" s="55" t="n">
        <v>-0.980370853462626</v>
      </c>
      <c r="I37" s="55" t="n">
        <v>0.049369651492981</v>
      </c>
    </row>
    <row r="39" customFormat="false" ht="39.75" hidden="false" customHeight="true" outlineLevel="0" collapsed="false">
      <c r="B39" s="40" t="s">
        <v>108</v>
      </c>
      <c r="C39" s="40"/>
      <c r="D39" s="40"/>
      <c r="E39" s="40"/>
      <c r="F39" s="40"/>
      <c r="G39" s="40"/>
      <c r="H39" s="40"/>
      <c r="I39" s="40"/>
    </row>
  </sheetData>
  <mergeCells count="7">
    <mergeCell ref="B2:I2"/>
    <mergeCell ref="B6:I6"/>
    <mergeCell ref="B15:I15"/>
    <mergeCell ref="B18:I18"/>
    <mergeCell ref="B29:I29"/>
    <mergeCell ref="B36:I36"/>
    <mergeCell ref="B39:I3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6"/>
    <col collapsed="false" customWidth="true" hidden="false" outlineLevel="0" max="5" min="3" style="1" width="14"/>
    <col collapsed="false" customWidth="true" hidden="false" outlineLevel="0" max="6" min="6" style="1" width="2"/>
    <col collapsed="false" customWidth="true" hidden="false" outlineLevel="0" max="9" min="7" style="1" width="12"/>
  </cols>
  <sheetData>
    <row r="1" customFormat="false" ht="4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27.75" hidden="false" customHeight="true" outlineLevel="0" collapsed="false">
      <c r="A2" s="2"/>
      <c r="B2" s="41" t="s">
        <v>109</v>
      </c>
      <c r="C2" s="41"/>
      <c r="D2" s="41"/>
      <c r="E2" s="41"/>
      <c r="F2" s="41"/>
      <c r="G2" s="41"/>
      <c r="H2" s="41"/>
      <c r="I2" s="41"/>
      <c r="J2" s="2"/>
      <c r="K2" s="2"/>
    </row>
    <row r="3" customFormat="false" ht="3" hidden="false" customHeight="true" outlineLevel="0" collapsed="false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</row>
    <row r="5" customFormat="false" ht="12.75" hidden="false" customHeight="true" outlineLevel="0" collapsed="false">
      <c r="B5" s="43" t="s">
        <v>75</v>
      </c>
      <c r="C5" s="16" t="s">
        <v>41</v>
      </c>
      <c r="D5" s="16" t="s">
        <v>42</v>
      </c>
      <c r="E5" s="16" t="s">
        <v>43</v>
      </c>
      <c r="G5" s="44" t="s">
        <v>76</v>
      </c>
      <c r="H5" s="44" t="s">
        <v>77</v>
      </c>
      <c r="I5" s="44" t="s">
        <v>78</v>
      </c>
    </row>
    <row r="6" customFormat="false" ht="12.75" hidden="false" customHeight="true" outlineLevel="0" collapsed="false">
      <c r="B6" s="19" t="s">
        <v>79</v>
      </c>
      <c r="C6" s="19"/>
      <c r="D6" s="19"/>
      <c r="E6" s="19"/>
      <c r="F6" s="19"/>
      <c r="G6" s="19"/>
      <c r="H6" s="19"/>
      <c r="I6" s="19"/>
    </row>
    <row r="7" customFormat="false" ht="13.5" hidden="false" customHeight="true" outlineLevel="0" collapsed="false">
      <c r="B7" s="26" t="s">
        <v>80</v>
      </c>
      <c r="C7" s="22" t="s">
        <v>47</v>
      </c>
      <c r="D7" s="22" t="s">
        <v>47</v>
      </c>
      <c r="E7" s="27" t="n">
        <v>287189.26</v>
      </c>
      <c r="G7" s="45"/>
      <c r="H7" s="45"/>
      <c r="I7" s="46" t="n">
        <v>0.35042017279411</v>
      </c>
    </row>
    <row r="8" customFormat="false" ht="13.5" hidden="false" customHeight="true" outlineLevel="0" collapsed="false">
      <c r="B8" s="23" t="s">
        <v>81</v>
      </c>
      <c r="C8" s="24" t="s">
        <v>47</v>
      </c>
      <c r="D8" s="24" t="s">
        <v>47</v>
      </c>
      <c r="E8" s="25" t="n">
        <v>399242.54</v>
      </c>
      <c r="G8" s="31"/>
      <c r="H8" s="31"/>
      <c r="I8" s="47" t="n">
        <v>0.487144400363577</v>
      </c>
    </row>
    <row r="9" customFormat="false" ht="13.5" hidden="false" customHeight="true" outlineLevel="0" collapsed="false">
      <c r="B9" s="23" t="s">
        <v>82</v>
      </c>
      <c r="C9" s="24" t="s">
        <v>47</v>
      </c>
      <c r="D9" s="24" t="s">
        <v>47</v>
      </c>
      <c r="E9" s="25" t="n">
        <v>111266.9</v>
      </c>
      <c r="G9" s="31"/>
      <c r="H9" s="31"/>
      <c r="I9" s="47" t="n">
        <v>0.135764709043315</v>
      </c>
    </row>
    <row r="10" customFormat="false" ht="13.5" hidden="false" customHeight="true" outlineLevel="0" collapsed="false">
      <c r="B10" s="26" t="s">
        <v>83</v>
      </c>
      <c r="C10" s="22" t="s">
        <v>47</v>
      </c>
      <c r="D10" s="22" t="s">
        <v>47</v>
      </c>
      <c r="E10" s="27" t="n">
        <v>0</v>
      </c>
      <c r="G10" s="45"/>
      <c r="H10" s="45"/>
      <c r="I10" s="46" t="n">
        <v>0</v>
      </c>
    </row>
    <row r="11" customFormat="false" ht="13.5" hidden="false" customHeight="true" outlineLevel="0" collapsed="false">
      <c r="B11" s="26" t="s">
        <v>84</v>
      </c>
      <c r="C11" s="22" t="s">
        <v>47</v>
      </c>
      <c r="D11" s="22" t="s">
        <v>47</v>
      </c>
      <c r="E11" s="27" t="n">
        <v>14592.71</v>
      </c>
      <c r="G11" s="45"/>
      <c r="H11" s="45"/>
      <c r="I11" s="46" t="n">
        <v>0.0178056099999503</v>
      </c>
    </row>
    <row r="12" customFormat="false" ht="13.5" hidden="false" customHeight="true" outlineLevel="0" collapsed="false">
      <c r="B12" s="26" t="s">
        <v>85</v>
      </c>
      <c r="C12" s="22" t="s">
        <v>47</v>
      </c>
      <c r="D12" s="22" t="s">
        <v>47</v>
      </c>
      <c r="E12" s="27" t="n">
        <v>11243</v>
      </c>
      <c r="G12" s="45"/>
      <c r="H12" s="45"/>
      <c r="I12" s="46" t="n">
        <v>0.013718389060664</v>
      </c>
    </row>
    <row r="13" customFormat="false" ht="13.5" hidden="false" customHeight="true" outlineLevel="0" collapsed="false">
      <c r="B13" s="26" t="s">
        <v>86</v>
      </c>
      <c r="C13" s="22" t="s">
        <v>47</v>
      </c>
      <c r="D13" s="22" t="s">
        <v>47</v>
      </c>
      <c r="E13" s="27" t="n">
        <v>-3977.54</v>
      </c>
      <c r="G13" s="45"/>
      <c r="H13" s="45"/>
      <c r="I13" s="46" t="n">
        <v>-0.00485328126161641</v>
      </c>
    </row>
    <row r="14" customFormat="false" ht="15" hidden="false" customHeight="true" outlineLevel="0" collapsed="false">
      <c r="B14" s="28" t="s">
        <v>46</v>
      </c>
      <c r="C14" s="29"/>
      <c r="D14" s="29" t="n">
        <v>310151</v>
      </c>
      <c r="E14" s="29" t="n">
        <v>819556.87</v>
      </c>
      <c r="G14" s="49"/>
      <c r="H14" s="48" t="n">
        <v>1</v>
      </c>
      <c r="I14" s="48" t="n">
        <v>1</v>
      </c>
    </row>
    <row r="15" customFormat="false" ht="12.75" hidden="false" customHeight="true" outlineLevel="0" collapsed="false">
      <c r="B15" s="19" t="s">
        <v>87</v>
      </c>
      <c r="C15" s="19"/>
      <c r="D15" s="19"/>
      <c r="E15" s="19"/>
      <c r="F15" s="19"/>
      <c r="G15" s="19"/>
      <c r="H15" s="19"/>
      <c r="I15" s="19"/>
    </row>
    <row r="16" customFormat="false" ht="13.5" hidden="false" customHeight="true" outlineLevel="0" collapsed="false">
      <c r="B16" s="26" t="s">
        <v>88</v>
      </c>
      <c r="C16" s="22" t="s">
        <v>47</v>
      </c>
      <c r="D16" s="22" t="s">
        <v>47</v>
      </c>
      <c r="E16" s="27" t="n">
        <v>18013.41</v>
      </c>
      <c r="G16" s="45"/>
      <c r="H16" s="45"/>
      <c r="I16" s="46" t="n">
        <v>0.0219794509196171</v>
      </c>
    </row>
    <row r="17" customFormat="false" ht="15" hidden="false" customHeight="true" outlineLevel="0" collapsed="false">
      <c r="B17" s="28" t="s">
        <v>53</v>
      </c>
      <c r="C17" s="29"/>
      <c r="D17" s="29"/>
      <c r="E17" s="29" t="n">
        <v>801543.46</v>
      </c>
      <c r="G17" s="49"/>
      <c r="H17" s="49"/>
      <c r="I17" s="48" t="n">
        <v>0.978020549080383</v>
      </c>
    </row>
    <row r="18" customFormat="false" ht="12.75" hidden="false" customHeight="true" outlineLevel="0" collapsed="false">
      <c r="B18" s="19" t="s">
        <v>89</v>
      </c>
      <c r="C18" s="19"/>
      <c r="D18" s="19"/>
      <c r="E18" s="19"/>
      <c r="F18" s="19"/>
      <c r="G18" s="19"/>
      <c r="H18" s="19"/>
      <c r="I18" s="19"/>
    </row>
    <row r="19" customFormat="false" ht="13.5" hidden="false" customHeight="true" outlineLevel="0" collapsed="false">
      <c r="B19" s="26" t="s">
        <v>90</v>
      </c>
      <c r="C19" s="22" t="s">
        <v>47</v>
      </c>
      <c r="D19" s="22" t="s">
        <v>47</v>
      </c>
      <c r="E19" s="27" t="n">
        <v>455401.68</v>
      </c>
      <c r="G19" s="45"/>
      <c r="H19" s="45"/>
      <c r="I19" s="46" t="n">
        <v>0.555668186882504</v>
      </c>
    </row>
    <row r="20" customFormat="false" ht="13.5" hidden="false" customHeight="true" outlineLevel="0" collapsed="false">
      <c r="B20" s="23" t="s">
        <v>91</v>
      </c>
      <c r="C20" s="24" t="s">
        <v>47</v>
      </c>
      <c r="D20" s="24" t="s">
        <v>47</v>
      </c>
      <c r="E20" s="25" t="n">
        <v>121902.02</v>
      </c>
      <c r="G20" s="31"/>
      <c r="H20" s="31"/>
      <c r="I20" s="47" t="n">
        <v>0.148741380204646</v>
      </c>
    </row>
    <row r="21" customFormat="false" ht="13.5" hidden="false" customHeight="true" outlineLevel="0" collapsed="false">
      <c r="B21" s="23" t="s">
        <v>92</v>
      </c>
      <c r="C21" s="24" t="s">
        <v>47</v>
      </c>
      <c r="D21" s="24" t="s">
        <v>47</v>
      </c>
      <c r="E21" s="25" t="n">
        <v>49475.13</v>
      </c>
      <c r="G21" s="31"/>
      <c r="H21" s="31"/>
      <c r="I21" s="47" t="n">
        <v>0.0603681474843838</v>
      </c>
    </row>
    <row r="22" customFormat="false" ht="13.5" hidden="false" customHeight="true" outlineLevel="0" collapsed="false">
      <c r="B22" s="23" t="s">
        <v>93</v>
      </c>
      <c r="C22" s="24" t="s">
        <v>47</v>
      </c>
      <c r="D22" s="24" t="s">
        <v>47</v>
      </c>
      <c r="E22" s="25" t="n">
        <v>14135.75</v>
      </c>
      <c r="G22" s="31"/>
      <c r="H22" s="31"/>
      <c r="I22" s="47" t="n">
        <v>0.0172480403952931</v>
      </c>
    </row>
    <row r="23" customFormat="false" ht="13.5" hidden="false" customHeight="true" outlineLevel="0" collapsed="false">
      <c r="B23" s="23" t="s">
        <v>94</v>
      </c>
      <c r="C23" s="24" t="s">
        <v>47</v>
      </c>
      <c r="D23" s="24" t="s">
        <v>47</v>
      </c>
      <c r="E23" s="25" t="n">
        <v>21405.52</v>
      </c>
      <c r="G23" s="31"/>
      <c r="H23" s="31"/>
      <c r="I23" s="47" t="n">
        <v>0.0261184071338454</v>
      </c>
    </row>
    <row r="24" customFormat="false" ht="13.5" hidden="false" customHeight="true" outlineLevel="0" collapsed="false">
      <c r="B24" s="23" t="s">
        <v>95</v>
      </c>
      <c r="C24" s="24" t="s">
        <v>47</v>
      </c>
      <c r="D24" s="24" t="s">
        <v>47</v>
      </c>
      <c r="E24" s="25" t="n">
        <v>5205.93</v>
      </c>
      <c r="G24" s="31"/>
      <c r="H24" s="31"/>
      <c r="I24" s="47" t="n">
        <v>0.0063521278273221</v>
      </c>
    </row>
    <row r="25" customFormat="false" ht="13.5" hidden="false" customHeight="true" outlineLevel="0" collapsed="false">
      <c r="B25" s="26" t="s">
        <v>96</v>
      </c>
      <c r="C25" s="22" t="s">
        <v>47</v>
      </c>
      <c r="D25" s="22" t="s">
        <v>47</v>
      </c>
      <c r="E25" s="27" t="n">
        <v>87232.21</v>
      </c>
      <c r="G25" s="45"/>
      <c r="H25" s="45"/>
      <c r="I25" s="46" t="n">
        <v>0.106438263399586</v>
      </c>
    </row>
    <row r="26" customFormat="false" ht="13.5" hidden="false" customHeight="true" outlineLevel="0" collapsed="false">
      <c r="B26" s="26" t="s">
        <v>97</v>
      </c>
      <c r="C26" s="22" t="s">
        <v>47</v>
      </c>
      <c r="D26" s="22" t="s">
        <v>47</v>
      </c>
      <c r="E26" s="27" t="n">
        <v>1021.76</v>
      </c>
      <c r="G26" s="45"/>
      <c r="H26" s="45"/>
      <c r="I26" s="46" t="n">
        <v>0.00124672251237428</v>
      </c>
    </row>
    <row r="27" customFormat="false" ht="15" hidden="false" customHeight="true" outlineLevel="0" collapsed="false">
      <c r="B27" s="28" t="s">
        <v>61</v>
      </c>
      <c r="C27" s="29"/>
      <c r="D27" s="29"/>
      <c r="E27" s="29" t="n">
        <v>763531.06</v>
      </c>
      <c r="G27" s="49"/>
      <c r="H27" s="49"/>
      <c r="I27" s="48" t="n">
        <v>0.931638898957677</v>
      </c>
    </row>
    <row r="28" customFormat="false" ht="15" hidden="false" customHeight="true" outlineLevel="0" collapsed="false">
      <c r="B28" s="28" t="s">
        <v>62</v>
      </c>
      <c r="C28" s="29"/>
      <c r="D28" s="29" t="n">
        <v>-288606</v>
      </c>
      <c r="E28" s="29" t="n">
        <v>38012.4</v>
      </c>
      <c r="G28" s="49"/>
      <c r="H28" s="48" t="n">
        <v>-0.930533836744038</v>
      </c>
      <c r="I28" s="48" t="n">
        <v>0.046381650122706</v>
      </c>
    </row>
    <row r="29" customFormat="false" ht="12.75" hidden="false" customHeight="true" outlineLevel="0" collapsed="false">
      <c r="B29" s="19" t="s">
        <v>98</v>
      </c>
      <c r="C29" s="19"/>
      <c r="D29" s="19"/>
      <c r="E29" s="19"/>
      <c r="F29" s="19"/>
      <c r="G29" s="19"/>
      <c r="H29" s="19"/>
      <c r="I29" s="19"/>
    </row>
    <row r="30" customFormat="false" ht="13.5" hidden="false" customHeight="true" outlineLevel="0" collapsed="false">
      <c r="B30" s="26" t="s">
        <v>99</v>
      </c>
      <c r="C30" s="22" t="s">
        <v>47</v>
      </c>
      <c r="D30" s="22" t="s">
        <v>47</v>
      </c>
      <c r="E30" s="27" t="n">
        <v>38012.4</v>
      </c>
      <c r="G30" s="45"/>
      <c r="H30" s="45"/>
      <c r="I30" s="46" t="n">
        <v>0.046381650122706</v>
      </c>
    </row>
    <row r="31" customFormat="false" ht="13.5" hidden="false" customHeight="true" outlineLevel="0" collapsed="false">
      <c r="B31" s="34" t="s">
        <v>66</v>
      </c>
      <c r="C31" s="35" t="s">
        <v>47</v>
      </c>
      <c r="D31" s="35" t="s">
        <v>47</v>
      </c>
      <c r="E31" s="36" t="n">
        <v>60000</v>
      </c>
      <c r="G31" s="50"/>
      <c r="H31" s="50"/>
      <c r="I31" s="51" t="n">
        <v>0.0732102947291504</v>
      </c>
    </row>
    <row r="32" customFormat="false" ht="13.5" hidden="false" customHeight="true" outlineLevel="0" collapsed="false">
      <c r="B32" s="34" t="s">
        <v>68</v>
      </c>
      <c r="C32" s="35" t="s">
        <v>47</v>
      </c>
      <c r="D32" s="35" t="s">
        <v>47</v>
      </c>
      <c r="E32" s="36" t="n">
        <v>19156.7</v>
      </c>
      <c r="G32" s="50"/>
      <c r="H32" s="50"/>
      <c r="I32" s="51" t="n">
        <v>0.0233744608839653</v>
      </c>
    </row>
    <row r="33" customFormat="false" ht="15" hidden="false" customHeight="true" outlineLevel="0" collapsed="false">
      <c r="B33" s="28" t="s">
        <v>69</v>
      </c>
      <c r="C33" s="29"/>
      <c r="D33" s="29"/>
      <c r="E33" s="29" t="n">
        <v>117169.1</v>
      </c>
      <c r="G33" s="49"/>
      <c r="H33" s="49"/>
      <c r="I33" s="48" t="n">
        <v>0.142966405735822</v>
      </c>
    </row>
    <row r="34" customFormat="false" ht="12.75" hidden="false" customHeight="true" outlineLevel="0" collapsed="false">
      <c r="B34" s="30" t="s">
        <v>100</v>
      </c>
      <c r="E34" s="52" t="n">
        <v>0.142966405735822</v>
      </c>
    </row>
    <row r="35" customFormat="false" ht="12.75" hidden="false" customHeight="true" outlineLevel="0" collapsed="false">
      <c r="B35" s="19" t="s">
        <v>101</v>
      </c>
      <c r="C35" s="19"/>
      <c r="D35" s="19"/>
      <c r="E35" s="19"/>
      <c r="F35" s="19"/>
      <c r="G35" s="19"/>
      <c r="H35" s="19"/>
      <c r="I35" s="19"/>
    </row>
    <row r="36" customFormat="false" ht="13.5" hidden="false" customHeight="true" outlineLevel="0" collapsed="false">
      <c r="B36" s="53" t="s">
        <v>102</v>
      </c>
      <c r="C36" s="39" t="s">
        <v>47</v>
      </c>
      <c r="D36" s="54" t="n">
        <v>-288606</v>
      </c>
      <c r="E36" s="54" t="n">
        <v>-21957.82</v>
      </c>
      <c r="G36" s="58"/>
      <c r="H36" s="55" t="n">
        <v>-0.930533836744038</v>
      </c>
      <c r="I36" s="55" t="n">
        <v>-0.0267923078968272</v>
      </c>
    </row>
    <row r="38" customFormat="false" ht="39.75" hidden="false" customHeight="true" outlineLevel="0" collapsed="false">
      <c r="B38" s="40" t="s">
        <v>108</v>
      </c>
      <c r="C38" s="40"/>
      <c r="D38" s="40"/>
      <c r="E38" s="40"/>
      <c r="F38" s="40"/>
      <c r="G38" s="40"/>
      <c r="H38" s="40"/>
      <c r="I38" s="40"/>
    </row>
  </sheetData>
  <mergeCells count="7">
    <mergeCell ref="B2:I2"/>
    <mergeCell ref="B6:I6"/>
    <mergeCell ref="B15:I15"/>
    <mergeCell ref="B18:I18"/>
    <mergeCell ref="B29:I29"/>
    <mergeCell ref="B35:I35"/>
    <mergeCell ref="B38:I3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0"/>
    <col collapsed="false" customWidth="true" hidden="false" outlineLevel="0" max="5" min="3" style="1" width="13"/>
    <col collapsed="false" customWidth="true" hidden="false" outlineLevel="0" max="6" min="6" style="1" width="2"/>
    <col collapsed="false" customWidth="true" hidden="false" outlineLevel="0" max="9" min="7" style="1" width="13"/>
    <col collapsed="false" customWidth="true" hidden="false" outlineLevel="0" max="10" min="10" style="1" width="2"/>
    <col collapsed="false" customWidth="true" hidden="false" outlineLevel="0" max="13" min="11" style="1" width="13"/>
    <col collapsed="false" customWidth="true" hidden="false" outlineLevel="0" max="14" min="14" style="1" width="2"/>
    <col collapsed="false" customWidth="true" hidden="false" outlineLevel="0" max="17" min="15" style="1" width="13"/>
  </cols>
  <sheetData>
    <row r="1" customFormat="false" ht="4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customFormat="false" ht="27.75" hidden="false" customHeight="true" outlineLevel="0" collapsed="false">
      <c r="A2" s="2"/>
      <c r="B2" s="41" t="s">
        <v>110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2"/>
      <c r="S2" s="2"/>
      <c r="T2" s="2"/>
      <c r="U2" s="2"/>
    </row>
    <row r="3" customFormat="false" ht="3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5" customFormat="false" ht="16.5" hidden="false" customHeight="true" outlineLevel="0" collapsed="false">
      <c r="C5" s="10" t="s">
        <v>35</v>
      </c>
      <c r="D5" s="10"/>
      <c r="E5" s="10"/>
      <c r="G5" s="11" t="s">
        <v>36</v>
      </c>
      <c r="H5" s="11"/>
      <c r="I5" s="11"/>
      <c r="K5" s="12" t="s">
        <v>37</v>
      </c>
      <c r="L5" s="12"/>
      <c r="M5" s="12"/>
      <c r="O5" s="13" t="s">
        <v>38</v>
      </c>
      <c r="P5" s="13"/>
      <c r="Q5" s="13"/>
    </row>
    <row r="6" customFormat="false" ht="12.75" hidden="false" customHeight="true" outlineLevel="0" collapsed="false">
      <c r="B6" s="43" t="s">
        <v>111</v>
      </c>
      <c r="C6" s="16" t="s">
        <v>41</v>
      </c>
      <c r="D6" s="16" t="s">
        <v>42</v>
      </c>
      <c r="E6" s="16" t="s">
        <v>43</v>
      </c>
      <c r="G6" s="16" t="s">
        <v>41</v>
      </c>
      <c r="H6" s="16" t="s">
        <v>42</v>
      </c>
      <c r="I6" s="16" t="s">
        <v>43</v>
      </c>
      <c r="K6" s="16" t="s">
        <v>41</v>
      </c>
      <c r="L6" s="16" t="s">
        <v>42</v>
      </c>
      <c r="M6" s="16" t="s">
        <v>43</v>
      </c>
      <c r="O6" s="16" t="s">
        <v>41</v>
      </c>
      <c r="P6" s="16" t="s">
        <v>42</v>
      </c>
      <c r="Q6" s="16" t="s">
        <v>43</v>
      </c>
    </row>
    <row r="7" customFormat="false" ht="12.75" hidden="false" customHeight="true" outlineLevel="0" collapsed="false">
      <c r="B7" s="19" t="s">
        <v>112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customFormat="false" ht="13.5" hidden="false" customHeight="true" outlineLevel="0" collapsed="false">
      <c r="B8" s="7" t="s">
        <v>113</v>
      </c>
      <c r="C8" s="61" t="n">
        <v>17386</v>
      </c>
      <c r="D8" s="61" t="n">
        <v>20845</v>
      </c>
      <c r="E8" s="61" t="n">
        <v>20938</v>
      </c>
      <c r="G8" s="61" t="n">
        <v>13832</v>
      </c>
      <c r="H8" s="61" t="n">
        <v>16865</v>
      </c>
      <c r="I8" s="61" t="n">
        <v>17760</v>
      </c>
      <c r="K8" s="62" t="s">
        <v>47</v>
      </c>
      <c r="L8" s="61" t="n">
        <v>12533</v>
      </c>
      <c r="M8" s="61" t="n">
        <v>13158</v>
      </c>
      <c r="O8" s="62" t="s">
        <v>47</v>
      </c>
      <c r="P8" s="61" t="n">
        <v>10681</v>
      </c>
      <c r="Q8" s="61" t="n">
        <v>12028</v>
      </c>
    </row>
    <row r="9" customFormat="false" ht="13.5" hidden="false" customHeight="true" outlineLevel="0" collapsed="false">
      <c r="B9" s="63" t="s">
        <v>114</v>
      </c>
      <c r="C9" s="64" t="n">
        <v>1338219.7</v>
      </c>
      <c r="D9" s="64" t="n">
        <v>1580301.69</v>
      </c>
      <c r="E9" s="64" t="n">
        <v>1600847.18</v>
      </c>
      <c r="G9" s="64" t="n">
        <v>935610.29</v>
      </c>
      <c r="H9" s="64" t="n">
        <v>1127701.84</v>
      </c>
      <c r="I9" s="64" t="n">
        <v>1228865.2</v>
      </c>
      <c r="K9" s="65" t="s">
        <v>47</v>
      </c>
      <c r="L9" s="64" t="n">
        <v>837265.29</v>
      </c>
      <c r="M9" s="64" t="n">
        <v>861491.44</v>
      </c>
      <c r="O9" s="65" t="s">
        <v>47</v>
      </c>
      <c r="P9" s="64" t="n">
        <v>756944.93</v>
      </c>
      <c r="Q9" s="64" t="n">
        <v>844190.97</v>
      </c>
    </row>
    <row r="10" customFormat="false" ht="13.5" hidden="false" customHeight="true" outlineLevel="0" collapsed="false">
      <c r="B10" s="7" t="s">
        <v>115</v>
      </c>
      <c r="C10" s="66" t="n">
        <v>46.1</v>
      </c>
      <c r="D10" s="66" t="n">
        <v>46.95</v>
      </c>
      <c r="E10" s="66" t="n">
        <v>48.92</v>
      </c>
      <c r="G10" s="66" t="n">
        <v>41.01</v>
      </c>
      <c r="H10" s="66" t="n">
        <v>42.12</v>
      </c>
      <c r="I10" s="66" t="n">
        <v>42.88</v>
      </c>
      <c r="K10" s="67" t="s">
        <v>47</v>
      </c>
      <c r="L10" s="66" t="n">
        <v>40.04</v>
      </c>
      <c r="M10" s="66" t="n">
        <v>40.18</v>
      </c>
      <c r="O10" s="67" t="s">
        <v>47</v>
      </c>
      <c r="P10" s="66" t="n">
        <v>39.55</v>
      </c>
      <c r="Q10" s="66" t="n">
        <v>39.77</v>
      </c>
    </row>
    <row r="11" customFormat="false" ht="13.5" hidden="false" customHeight="true" outlineLevel="0" collapsed="false">
      <c r="B11" s="7" t="s">
        <v>116</v>
      </c>
      <c r="C11" s="61" t="n">
        <v>26420</v>
      </c>
      <c r="D11" s="61" t="n">
        <v>30316</v>
      </c>
      <c r="E11" s="61" t="n">
        <v>29226</v>
      </c>
      <c r="G11" s="61" t="n">
        <v>19754</v>
      </c>
      <c r="H11" s="61" t="n">
        <v>23104</v>
      </c>
      <c r="I11" s="61" t="n">
        <v>24292</v>
      </c>
      <c r="K11" s="62" t="s">
        <v>47</v>
      </c>
      <c r="L11" s="61" t="n">
        <v>18139</v>
      </c>
      <c r="M11" s="61" t="n">
        <v>18937</v>
      </c>
      <c r="O11" s="62" t="s">
        <v>47</v>
      </c>
      <c r="P11" s="61" t="n">
        <v>17316</v>
      </c>
      <c r="Q11" s="61" t="n">
        <v>18327</v>
      </c>
    </row>
    <row r="12" customFormat="false" ht="13.5" hidden="false" customHeight="true" outlineLevel="0" collapsed="false">
      <c r="B12" s="7" t="s">
        <v>117</v>
      </c>
      <c r="C12" s="61" t="n">
        <v>78</v>
      </c>
      <c r="D12" s="61" t="n">
        <v>66</v>
      </c>
      <c r="E12" s="61" t="n">
        <v>34</v>
      </c>
      <c r="G12" s="61" t="n">
        <v>33</v>
      </c>
      <c r="H12" s="61" t="n">
        <v>34</v>
      </c>
      <c r="I12" s="61" t="n">
        <v>35</v>
      </c>
      <c r="K12" s="62" t="s">
        <v>47</v>
      </c>
      <c r="L12" s="61" t="n">
        <v>35</v>
      </c>
      <c r="M12" s="61" t="n">
        <v>14</v>
      </c>
      <c r="O12" s="62" t="s">
        <v>47</v>
      </c>
      <c r="P12" s="61" t="n">
        <v>35</v>
      </c>
      <c r="Q12" s="61" t="n">
        <v>32</v>
      </c>
    </row>
    <row r="13" customFormat="false" ht="13.5" hidden="false" customHeight="true" outlineLevel="0" collapsed="false">
      <c r="B13" s="7" t="s">
        <v>118</v>
      </c>
      <c r="C13" s="61" t="n">
        <v>142</v>
      </c>
      <c r="D13" s="61" t="n">
        <v>168</v>
      </c>
      <c r="E13" s="61" t="n">
        <v>182</v>
      </c>
      <c r="G13" s="61" t="n">
        <v>163</v>
      </c>
      <c r="H13" s="61" t="n">
        <v>162</v>
      </c>
      <c r="I13" s="61" t="n">
        <v>170</v>
      </c>
      <c r="K13" s="62" t="s">
        <v>47</v>
      </c>
      <c r="L13" s="61" t="n">
        <v>98</v>
      </c>
      <c r="M13" s="61" t="n">
        <v>84</v>
      </c>
      <c r="O13" s="62" t="s">
        <v>47</v>
      </c>
      <c r="P13" s="61" t="n">
        <v>148</v>
      </c>
      <c r="Q13" s="61" t="n">
        <v>137</v>
      </c>
    </row>
    <row r="15" customFormat="false" ht="12.75" hidden="false" customHeight="true" outlineLevel="0" collapsed="false">
      <c r="B15" s="19" t="s">
        <v>119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customFormat="false" ht="13.5" hidden="false" customHeight="true" outlineLevel="0" collapsed="false">
      <c r="B16" s="68" t="s">
        <v>120</v>
      </c>
    </row>
    <row r="17" customFormat="false" ht="13.5" hidden="false" customHeight="true" outlineLevel="0" collapsed="false">
      <c r="B17" s="68" t="s">
        <v>121</v>
      </c>
    </row>
    <row r="18" customFormat="false" ht="13.5" hidden="false" customHeight="true" outlineLevel="0" collapsed="false">
      <c r="B18" s="68" t="s">
        <v>122</v>
      </c>
    </row>
    <row r="19" customFormat="false" ht="13.5" hidden="false" customHeight="true" outlineLevel="0" collapsed="false">
      <c r="B19" s="68" t="s">
        <v>123</v>
      </c>
    </row>
    <row r="21" customFormat="false" ht="27.75" hidden="false" customHeight="true" outlineLevel="0" collapsed="false">
      <c r="B21" s="40" t="s">
        <v>124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</row>
  </sheetData>
  <mergeCells count="8">
    <mergeCell ref="B2:Q2"/>
    <mergeCell ref="C5:E5"/>
    <mergeCell ref="G5:I5"/>
    <mergeCell ref="K5:M5"/>
    <mergeCell ref="O5:Q5"/>
    <mergeCell ref="B7:S7"/>
    <mergeCell ref="B15:S15"/>
    <mergeCell ref="B21:S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12"/>
    <col collapsed="false" customWidth="true" hidden="false" outlineLevel="0" max="3" min="3" style="1" width="30"/>
    <col collapsed="false" customWidth="true" hidden="false" outlineLevel="0" max="4" min="4" style="1" width="24"/>
    <col collapsed="false" customWidth="true" hidden="false" outlineLevel="0" max="5" min="5" style="1" width="14"/>
    <col collapsed="false" customWidth="true" hidden="false" outlineLevel="0" max="6" min="6" style="1" width="13"/>
    <col collapsed="false" customWidth="true" hidden="false" outlineLevel="0" max="7" min="7" style="1" width="10"/>
  </cols>
  <sheetData>
    <row r="1" customFormat="false" ht="4.5" hidden="false" customHeight="true" outlineLevel="0" collapsed="false">
      <c r="A1" s="2"/>
      <c r="B1" s="2"/>
      <c r="C1" s="2"/>
      <c r="D1" s="2"/>
      <c r="E1" s="2"/>
      <c r="F1" s="2"/>
      <c r="G1" s="2"/>
      <c r="H1" s="2"/>
    </row>
    <row r="2" customFormat="false" ht="27.75" hidden="false" customHeight="true" outlineLevel="0" collapsed="false">
      <c r="A2" s="2"/>
      <c r="B2" s="41" t="s">
        <v>125</v>
      </c>
      <c r="C2" s="41"/>
      <c r="D2" s="41"/>
      <c r="E2" s="41"/>
      <c r="F2" s="41"/>
      <c r="G2" s="41"/>
      <c r="H2" s="2"/>
    </row>
    <row r="3" customFormat="false" ht="3" hidden="false" customHeight="true" outlineLevel="0" collapsed="false">
      <c r="A3" s="5"/>
      <c r="B3" s="5"/>
      <c r="C3" s="5"/>
      <c r="D3" s="5"/>
      <c r="E3" s="5"/>
      <c r="F3" s="5"/>
      <c r="G3" s="5"/>
      <c r="H3" s="5"/>
    </row>
    <row r="5" customFormat="false" ht="12.75" hidden="false" customHeight="true" outlineLevel="0" collapsed="false">
      <c r="B5" s="19" t="s">
        <v>126</v>
      </c>
      <c r="C5" s="19"/>
      <c r="D5" s="19"/>
      <c r="E5" s="19"/>
      <c r="F5" s="19"/>
      <c r="G5" s="19"/>
    </row>
    <row r="6" customFormat="false" ht="12.75" hidden="false" customHeight="true" outlineLevel="0" collapsed="false">
      <c r="B6" s="43" t="s">
        <v>127</v>
      </c>
      <c r="C6" s="69" t="s">
        <v>128</v>
      </c>
      <c r="D6" s="69" t="s">
        <v>129</v>
      </c>
      <c r="E6" s="69" t="s">
        <v>130</v>
      </c>
      <c r="F6" s="69" t="s">
        <v>131</v>
      </c>
      <c r="G6" s="69" t="s">
        <v>132</v>
      </c>
    </row>
    <row r="7" customFormat="false" ht="13.5" hidden="false" customHeight="true" outlineLevel="0" collapsed="false">
      <c r="B7" s="70" t="s">
        <v>133</v>
      </c>
      <c r="C7" s="7" t="s">
        <v>134</v>
      </c>
      <c r="D7" s="71" t="n">
        <v>60000</v>
      </c>
      <c r="E7" s="72" t="n">
        <v>23</v>
      </c>
      <c r="F7" s="72" t="n">
        <v>18</v>
      </c>
      <c r="G7" s="72" t="n">
        <v>2</v>
      </c>
    </row>
    <row r="8" customFormat="false" ht="13.5" hidden="false" customHeight="true" outlineLevel="0" collapsed="false">
      <c r="B8" s="20" t="s">
        <v>135</v>
      </c>
      <c r="C8" s="7" t="s">
        <v>136</v>
      </c>
      <c r="D8" s="71" t="n">
        <v>47500</v>
      </c>
      <c r="E8" s="72" t="n">
        <v>25</v>
      </c>
      <c r="F8" s="72" t="n">
        <v>18</v>
      </c>
      <c r="G8" s="72" t="n">
        <v>3</v>
      </c>
    </row>
    <row r="9" customFormat="false" ht="13.5" hidden="false" customHeight="true" outlineLevel="0" collapsed="false">
      <c r="B9" s="70" t="s">
        <v>137</v>
      </c>
      <c r="C9" s="7" t="s">
        <v>138</v>
      </c>
      <c r="D9" s="71" t="n">
        <v>50000</v>
      </c>
      <c r="E9" s="72" t="n">
        <v>19</v>
      </c>
      <c r="F9" s="72" t="n">
        <v>14</v>
      </c>
      <c r="G9" s="72" t="n">
        <v>3</v>
      </c>
    </row>
    <row r="10" customFormat="false" ht="13.5" hidden="false" customHeight="true" outlineLevel="0" collapsed="false">
      <c r="B10" s="20" t="s">
        <v>139</v>
      </c>
      <c r="C10" s="7" t="s">
        <v>140</v>
      </c>
      <c r="D10" s="71" t="n">
        <v>47500</v>
      </c>
      <c r="E10" s="72" t="n">
        <v>20</v>
      </c>
      <c r="F10" s="72" t="n">
        <v>14</v>
      </c>
      <c r="G10" s="72" t="n">
        <v>3</v>
      </c>
    </row>
    <row r="12" customFormat="false" ht="12.75" hidden="false" customHeight="true" outlineLevel="0" collapsed="false">
      <c r="B12" s="19" t="s">
        <v>141</v>
      </c>
      <c r="C12" s="19"/>
      <c r="D12" s="19"/>
      <c r="E12" s="19"/>
      <c r="F12" s="19"/>
      <c r="G12" s="19"/>
    </row>
    <row r="13" customFormat="false" ht="12.75" hidden="false" customHeight="true" outlineLevel="0" collapsed="false">
      <c r="B13" s="43" t="s">
        <v>142</v>
      </c>
      <c r="C13" s="43" t="s">
        <v>143</v>
      </c>
      <c r="D13" s="43" t="s">
        <v>144</v>
      </c>
      <c r="E13" s="43" t="s">
        <v>145</v>
      </c>
      <c r="F13" s="43" t="s">
        <v>146</v>
      </c>
      <c r="G13" s="43" t="s">
        <v>147</v>
      </c>
    </row>
    <row r="14" customFormat="false" ht="12.75" hidden="false" customHeight="true" outlineLevel="0" collapsed="false">
      <c r="B14" s="73" t="s">
        <v>148</v>
      </c>
      <c r="C14" s="73" t="s">
        <v>149</v>
      </c>
      <c r="D14" s="73" t="s">
        <v>150</v>
      </c>
      <c r="E14" s="73" t="s">
        <v>151</v>
      </c>
      <c r="F14" s="73" t="s">
        <v>152</v>
      </c>
      <c r="G14" s="73" t="s">
        <v>153</v>
      </c>
    </row>
    <row r="15" customFormat="false" ht="12.75" hidden="false" customHeight="true" outlineLevel="0" collapsed="false">
      <c r="B15" s="74" t="s">
        <v>154</v>
      </c>
      <c r="C15" s="74" t="s">
        <v>155</v>
      </c>
      <c r="D15" s="74" t="s">
        <v>156</v>
      </c>
      <c r="E15" s="74" t="s">
        <v>157</v>
      </c>
      <c r="F15" s="74" t="s">
        <v>158</v>
      </c>
      <c r="G15" s="74" t="s">
        <v>153</v>
      </c>
    </row>
    <row r="16" customFormat="false" ht="12.75" hidden="false" customHeight="true" outlineLevel="0" collapsed="false">
      <c r="B16" s="73" t="s">
        <v>159</v>
      </c>
      <c r="C16" s="73" t="s">
        <v>160</v>
      </c>
      <c r="D16" s="73" t="s">
        <v>161</v>
      </c>
      <c r="E16" s="73" t="s">
        <v>162</v>
      </c>
      <c r="F16" s="73" t="s">
        <v>163</v>
      </c>
      <c r="G16" s="73" t="s">
        <v>153</v>
      </c>
    </row>
    <row r="17" customFormat="false" ht="12.75" hidden="false" customHeight="true" outlineLevel="0" collapsed="false">
      <c r="B17" s="74" t="s">
        <v>164</v>
      </c>
      <c r="C17" s="74" t="s">
        <v>165</v>
      </c>
      <c r="D17" s="74" t="s">
        <v>166</v>
      </c>
      <c r="E17" s="74" t="s">
        <v>167</v>
      </c>
      <c r="F17" s="74" t="s">
        <v>168</v>
      </c>
      <c r="G17" s="74" t="s">
        <v>153</v>
      </c>
    </row>
    <row r="18" customFormat="false" ht="12.75" hidden="false" customHeight="true" outlineLevel="0" collapsed="false">
      <c r="B18" s="73" t="s">
        <v>169</v>
      </c>
      <c r="C18" s="73" t="s">
        <v>170</v>
      </c>
      <c r="D18" s="73" t="s">
        <v>171</v>
      </c>
      <c r="E18" s="73" t="s">
        <v>167</v>
      </c>
      <c r="F18" s="73" t="s">
        <v>172</v>
      </c>
      <c r="G18" s="73" t="s">
        <v>153</v>
      </c>
    </row>
    <row r="19" customFormat="false" ht="12.75" hidden="false" customHeight="true" outlineLevel="0" collapsed="false">
      <c r="B19" s="74" t="s">
        <v>173</v>
      </c>
      <c r="C19" s="74" t="s">
        <v>174</v>
      </c>
      <c r="D19" s="74" t="s">
        <v>166</v>
      </c>
      <c r="E19" s="74" t="s">
        <v>167</v>
      </c>
      <c r="F19" s="74" t="s">
        <v>175</v>
      </c>
      <c r="G19" s="74" t="s">
        <v>153</v>
      </c>
    </row>
    <row r="20" customFormat="false" ht="12.75" hidden="false" customHeight="true" outlineLevel="0" collapsed="false">
      <c r="B20" s="73" t="s">
        <v>176</v>
      </c>
      <c r="C20" s="73" t="s">
        <v>177</v>
      </c>
      <c r="D20" s="73" t="s">
        <v>171</v>
      </c>
      <c r="E20" s="73" t="s">
        <v>178</v>
      </c>
      <c r="F20" s="73" t="s">
        <v>172</v>
      </c>
      <c r="G20" s="73" t="s">
        <v>153</v>
      </c>
    </row>
    <row r="21" customFormat="false" ht="12.75" hidden="false" customHeight="true" outlineLevel="0" collapsed="false">
      <c r="B21" s="74" t="s">
        <v>179</v>
      </c>
      <c r="C21" s="74" t="s">
        <v>180</v>
      </c>
      <c r="D21" s="74" t="s">
        <v>171</v>
      </c>
      <c r="E21" s="74" t="s">
        <v>181</v>
      </c>
      <c r="F21" s="74" t="s">
        <v>172</v>
      </c>
      <c r="G21" s="74" t="s">
        <v>153</v>
      </c>
    </row>
    <row r="22" customFormat="false" ht="12.75" hidden="false" customHeight="true" outlineLevel="0" collapsed="false">
      <c r="B22" s="73" t="s">
        <v>182</v>
      </c>
      <c r="C22" s="73" t="s">
        <v>183</v>
      </c>
      <c r="D22" s="73" t="s">
        <v>171</v>
      </c>
      <c r="E22" s="73" t="s">
        <v>184</v>
      </c>
      <c r="F22" s="73" t="s">
        <v>185</v>
      </c>
      <c r="G22" s="73" t="s">
        <v>153</v>
      </c>
    </row>
    <row r="23" customFormat="false" ht="12.75" hidden="false" customHeight="true" outlineLevel="0" collapsed="false">
      <c r="B23" s="74" t="s">
        <v>186</v>
      </c>
      <c r="C23" s="74" t="s">
        <v>187</v>
      </c>
      <c r="D23" s="74" t="s">
        <v>166</v>
      </c>
      <c r="E23" s="74" t="s">
        <v>157</v>
      </c>
      <c r="F23" s="74" t="s">
        <v>188</v>
      </c>
      <c r="G23" s="74" t="s">
        <v>153</v>
      </c>
    </row>
    <row r="24" customFormat="false" ht="12.75" hidden="false" customHeight="true" outlineLevel="0" collapsed="false">
      <c r="B24" s="73" t="s">
        <v>189</v>
      </c>
      <c r="C24" s="73" t="s">
        <v>190</v>
      </c>
      <c r="D24" s="73" t="s">
        <v>171</v>
      </c>
      <c r="E24" s="73" t="s">
        <v>191</v>
      </c>
      <c r="F24" s="73" t="s">
        <v>172</v>
      </c>
      <c r="G24" s="73" t="s">
        <v>153</v>
      </c>
    </row>
    <row r="25" customFormat="false" ht="12.75" hidden="false" customHeight="true" outlineLevel="0" collapsed="false">
      <c r="B25" s="74" t="s">
        <v>192</v>
      </c>
      <c r="C25" s="74" t="s">
        <v>193</v>
      </c>
      <c r="D25" s="74" t="s">
        <v>171</v>
      </c>
      <c r="E25" s="74" t="s">
        <v>194</v>
      </c>
      <c r="F25" s="74" t="s">
        <v>172</v>
      </c>
      <c r="G25" s="74" t="s">
        <v>153</v>
      </c>
    </row>
    <row r="26" customFormat="false" ht="12.75" hidden="false" customHeight="true" outlineLevel="0" collapsed="false">
      <c r="B26" s="73" t="s">
        <v>195</v>
      </c>
      <c r="C26" s="73" t="s">
        <v>196</v>
      </c>
      <c r="D26" s="73" t="s">
        <v>171</v>
      </c>
      <c r="E26" s="73" t="s">
        <v>197</v>
      </c>
      <c r="F26" s="73" t="s">
        <v>198</v>
      </c>
      <c r="G26" s="73" t="s">
        <v>153</v>
      </c>
    </row>
    <row r="27" customFormat="false" ht="12.75" hidden="false" customHeight="true" outlineLevel="0" collapsed="false">
      <c r="B27" s="74" t="s">
        <v>199</v>
      </c>
      <c r="C27" s="74" t="s">
        <v>200</v>
      </c>
      <c r="D27" s="74" t="s">
        <v>201</v>
      </c>
      <c r="E27" s="74" t="s">
        <v>202</v>
      </c>
      <c r="F27" s="74" t="s">
        <v>203</v>
      </c>
      <c r="G27" s="74" t="s">
        <v>153</v>
      </c>
    </row>
    <row r="28" customFormat="false" ht="12.75" hidden="false" customHeight="true" outlineLevel="0" collapsed="false">
      <c r="B28" s="73" t="s">
        <v>204</v>
      </c>
      <c r="C28" s="73" t="s">
        <v>205</v>
      </c>
      <c r="D28" s="73" t="s">
        <v>171</v>
      </c>
      <c r="E28" s="73" t="s">
        <v>206</v>
      </c>
      <c r="F28" s="73" t="s">
        <v>172</v>
      </c>
      <c r="G28" s="73" t="s">
        <v>153</v>
      </c>
    </row>
    <row r="29" customFormat="false" ht="12.75" hidden="false" customHeight="true" outlineLevel="0" collapsed="false">
      <c r="B29" s="74" t="s">
        <v>207</v>
      </c>
      <c r="C29" s="74" t="s">
        <v>208</v>
      </c>
      <c r="D29" s="74" t="s">
        <v>171</v>
      </c>
      <c r="E29" s="74" t="s">
        <v>209</v>
      </c>
      <c r="F29" s="74" t="s">
        <v>172</v>
      </c>
      <c r="G29" s="74" t="s">
        <v>153</v>
      </c>
    </row>
    <row r="30" customFormat="false" ht="12.75" hidden="false" customHeight="true" outlineLevel="0" collapsed="false">
      <c r="B30" s="73" t="s">
        <v>210</v>
      </c>
      <c r="C30" s="73" t="s">
        <v>211</v>
      </c>
      <c r="D30" s="73" t="s">
        <v>171</v>
      </c>
      <c r="E30" s="73" t="s">
        <v>209</v>
      </c>
      <c r="F30" s="73" t="s">
        <v>172</v>
      </c>
      <c r="G30" s="73" t="s">
        <v>153</v>
      </c>
    </row>
    <row r="31" customFormat="false" ht="12.75" hidden="false" customHeight="true" outlineLevel="0" collapsed="false">
      <c r="B31" s="74" t="s">
        <v>212</v>
      </c>
      <c r="C31" s="74" t="s">
        <v>213</v>
      </c>
      <c r="D31" s="74" t="s">
        <v>171</v>
      </c>
      <c r="E31" s="74" t="s">
        <v>214</v>
      </c>
      <c r="F31" s="74" t="s">
        <v>172</v>
      </c>
      <c r="G31" s="74" t="s">
        <v>153</v>
      </c>
    </row>
    <row r="32" customFormat="false" ht="12.75" hidden="false" customHeight="true" outlineLevel="0" collapsed="false">
      <c r="B32" s="73" t="s">
        <v>215</v>
      </c>
      <c r="C32" s="73" t="s">
        <v>216</v>
      </c>
      <c r="D32" s="73" t="s">
        <v>171</v>
      </c>
      <c r="E32" s="73" t="s">
        <v>217</v>
      </c>
      <c r="F32" s="73" t="s">
        <v>172</v>
      </c>
      <c r="G32" s="73" t="s">
        <v>153</v>
      </c>
    </row>
    <row r="33" customFormat="false" ht="12.75" hidden="false" customHeight="true" outlineLevel="0" collapsed="false">
      <c r="B33" s="74" t="s">
        <v>218</v>
      </c>
      <c r="C33" s="74" t="s">
        <v>219</v>
      </c>
      <c r="D33" s="74" t="s">
        <v>171</v>
      </c>
      <c r="E33" s="74" t="s">
        <v>220</v>
      </c>
      <c r="F33" s="74" t="s">
        <v>172</v>
      </c>
      <c r="G33" s="74" t="s">
        <v>153</v>
      </c>
    </row>
    <row r="34" customFormat="false" ht="12.75" hidden="false" customHeight="true" outlineLevel="0" collapsed="false">
      <c r="B34" s="73" t="s">
        <v>221</v>
      </c>
      <c r="C34" s="73" t="s">
        <v>222</v>
      </c>
      <c r="D34" s="73" t="s">
        <v>201</v>
      </c>
      <c r="E34" s="73" t="s">
        <v>223</v>
      </c>
      <c r="F34" s="73" t="s">
        <v>203</v>
      </c>
      <c r="G34" s="73" t="s">
        <v>153</v>
      </c>
    </row>
    <row r="35" customFormat="false" ht="12.75" hidden="false" customHeight="true" outlineLevel="0" collapsed="false">
      <c r="B35" s="74" t="s">
        <v>224</v>
      </c>
      <c r="C35" s="74" t="s">
        <v>225</v>
      </c>
      <c r="D35" s="74" t="s">
        <v>171</v>
      </c>
      <c r="E35" s="74" t="s">
        <v>226</v>
      </c>
      <c r="F35" s="74" t="s">
        <v>172</v>
      </c>
      <c r="G35" s="74" t="s">
        <v>153</v>
      </c>
    </row>
    <row r="36" customFormat="false" ht="12.75" hidden="false" customHeight="true" outlineLevel="0" collapsed="false">
      <c r="B36" s="73" t="s">
        <v>227</v>
      </c>
      <c r="C36" s="73" t="s">
        <v>228</v>
      </c>
      <c r="D36" s="73" t="s">
        <v>171</v>
      </c>
      <c r="E36" s="73" t="s">
        <v>229</v>
      </c>
      <c r="F36" s="73" t="s">
        <v>172</v>
      </c>
      <c r="G36" s="73" t="s">
        <v>153</v>
      </c>
    </row>
    <row r="38" customFormat="false" ht="27.75" hidden="false" customHeight="true" outlineLevel="0" collapsed="false">
      <c r="B38" s="40" t="s">
        <v>230</v>
      </c>
      <c r="C38" s="40"/>
      <c r="D38" s="40"/>
      <c r="E38" s="40"/>
      <c r="F38" s="40"/>
      <c r="G38" s="40"/>
    </row>
    <row r="40" customFormat="false" ht="12.75" hidden="false" customHeight="true" outlineLevel="0" collapsed="false">
      <c r="B40" s="19" t="s">
        <v>231</v>
      </c>
      <c r="C40" s="19"/>
      <c r="D40" s="19"/>
      <c r="E40" s="19"/>
      <c r="F40" s="19"/>
      <c r="G40" s="19"/>
    </row>
    <row r="41" customFormat="false" ht="13.5" hidden="false" customHeight="true" outlineLevel="0" collapsed="false">
      <c r="B41" s="63" t="s">
        <v>232</v>
      </c>
      <c r="D41" s="7" t="s">
        <v>233</v>
      </c>
    </row>
    <row r="42" customFormat="false" ht="12.75" hidden="false" customHeight="true" outlineLevel="0" collapsed="false">
      <c r="B42" s="68" t="s">
        <v>234</v>
      </c>
    </row>
    <row r="44" customFormat="false" ht="12.75" hidden="false" customHeight="true" outlineLevel="0" collapsed="false">
      <c r="B44" s="19" t="s">
        <v>235</v>
      </c>
      <c r="C44" s="19"/>
      <c r="D44" s="19"/>
      <c r="E44" s="19"/>
      <c r="F44" s="19"/>
      <c r="G44" s="19"/>
    </row>
    <row r="45" customFormat="false" ht="13.5" hidden="false" customHeight="true" outlineLevel="0" collapsed="false">
      <c r="B45" s="63" t="s">
        <v>236</v>
      </c>
      <c r="D45" s="7" t="s">
        <v>237</v>
      </c>
    </row>
    <row r="46" customFormat="false" ht="12.75" hidden="false" customHeight="true" outlineLevel="0" collapsed="false">
      <c r="B46" s="68" t="s">
        <v>238</v>
      </c>
    </row>
    <row r="48" customFormat="false" ht="12.75" hidden="false" customHeight="true" outlineLevel="0" collapsed="false">
      <c r="B48" s="19" t="s">
        <v>239</v>
      </c>
      <c r="C48" s="19"/>
      <c r="D48" s="19"/>
      <c r="E48" s="19"/>
      <c r="F48" s="19"/>
      <c r="G48" s="19"/>
    </row>
    <row r="49" customFormat="false" ht="13.5" hidden="false" customHeight="true" outlineLevel="0" collapsed="false">
      <c r="B49" s="63" t="s">
        <v>240</v>
      </c>
      <c r="D49" s="7" t="s">
        <v>241</v>
      </c>
    </row>
    <row r="50" customFormat="false" ht="12.75" hidden="false" customHeight="true" outlineLevel="0" collapsed="false">
      <c r="B50" s="68" t="s">
        <v>242</v>
      </c>
    </row>
    <row r="52" customFormat="false" ht="19.5" hidden="false" customHeight="true" outlineLevel="0" collapsed="false">
      <c r="B52" s="40" t="s">
        <v>243</v>
      </c>
      <c r="C52" s="40"/>
      <c r="D52" s="40"/>
      <c r="E52" s="40"/>
      <c r="F52" s="40"/>
      <c r="G52" s="40"/>
    </row>
  </sheetData>
  <mergeCells count="8">
    <mergeCell ref="B2:G2"/>
    <mergeCell ref="B5:G5"/>
    <mergeCell ref="B12:G12"/>
    <mergeCell ref="B38:G38"/>
    <mergeCell ref="B40:G40"/>
    <mergeCell ref="B44:G44"/>
    <mergeCell ref="B48:G48"/>
    <mergeCell ref="B52:G5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22"/>
    <col collapsed="false" customWidth="true" hidden="false" outlineLevel="0" max="6" min="3" style="1" width="12"/>
    <col collapsed="false" customWidth="true" hidden="false" outlineLevel="0" max="7" min="7" style="1" width="13"/>
    <col collapsed="false" customWidth="true" hidden="false" outlineLevel="0" max="8" min="8" style="1" width="14"/>
    <col collapsed="false" customWidth="true" hidden="false" outlineLevel="0" max="9" min="9" style="1" width="20"/>
    <col collapsed="false" customWidth="true" hidden="false" outlineLevel="0" max="10" min="10" style="1" width="30"/>
  </cols>
  <sheetData>
    <row r="1" customFormat="false" ht="4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27.75" hidden="false" customHeight="true" outlineLevel="0" collapsed="false">
      <c r="A2" s="2"/>
      <c r="B2" s="41" t="s">
        <v>244</v>
      </c>
      <c r="C2" s="41"/>
      <c r="D2" s="41"/>
      <c r="E2" s="41"/>
      <c r="F2" s="41"/>
      <c r="G2" s="41"/>
      <c r="H2" s="41"/>
      <c r="I2" s="41"/>
      <c r="J2" s="41"/>
      <c r="K2" s="2"/>
    </row>
    <row r="3" customFormat="false" ht="3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5" customFormat="false" ht="12.75" hidden="false" customHeight="true" outlineLevel="0" collapsed="false">
      <c r="B5" s="43" t="s">
        <v>127</v>
      </c>
      <c r="C5" s="16" t="s">
        <v>245</v>
      </c>
      <c r="D5" s="16" t="s">
        <v>246</v>
      </c>
      <c r="E5" s="16" t="s">
        <v>247</v>
      </c>
      <c r="F5" s="16" t="s">
        <v>248</v>
      </c>
      <c r="G5" s="16" t="s">
        <v>249</v>
      </c>
      <c r="H5" s="16" t="s">
        <v>250</v>
      </c>
      <c r="I5" s="16" t="s">
        <v>251</v>
      </c>
      <c r="J5" s="16" t="s">
        <v>252</v>
      </c>
    </row>
    <row r="6" customFormat="false" ht="15" hidden="false" customHeight="true" outlineLevel="0" collapsed="false">
      <c r="B6" s="20" t="s">
        <v>133</v>
      </c>
      <c r="C6" s="75" t="n">
        <v>1421</v>
      </c>
      <c r="D6" s="27" t="n">
        <v>4026</v>
      </c>
      <c r="E6" s="27" t="n">
        <v>5613</v>
      </c>
      <c r="F6" s="27" t="n">
        <v>3701</v>
      </c>
      <c r="G6" s="27" t="n">
        <v>3882.01</v>
      </c>
      <c r="H6" s="21" t="n">
        <v>17162.01</v>
      </c>
      <c r="I6" s="26" t="s">
        <v>253</v>
      </c>
      <c r="J6" s="76" t="s">
        <v>254</v>
      </c>
    </row>
    <row r="7" customFormat="false" ht="15" hidden="false" customHeight="true" outlineLevel="0" collapsed="false">
      <c r="B7" s="70" t="s">
        <v>135</v>
      </c>
      <c r="C7" s="77" t="n">
        <v>1897</v>
      </c>
      <c r="D7" s="25" t="n">
        <v>7776.11</v>
      </c>
      <c r="E7" s="25" t="n">
        <v>1291</v>
      </c>
      <c r="F7" s="25" t="n">
        <v>1187</v>
      </c>
      <c r="G7" s="25" t="n">
        <v>677.92</v>
      </c>
      <c r="H7" s="78" t="n">
        <v>10932.03</v>
      </c>
      <c r="I7" s="23" t="s">
        <v>255</v>
      </c>
      <c r="J7" s="79" t="s">
        <v>256</v>
      </c>
    </row>
    <row r="8" customFormat="false" ht="15" hidden="false" customHeight="true" outlineLevel="0" collapsed="false">
      <c r="B8" s="20" t="s">
        <v>137</v>
      </c>
      <c r="C8" s="75" t="n">
        <v>1632</v>
      </c>
      <c r="D8" s="27" t="n">
        <v>4634.88</v>
      </c>
      <c r="E8" s="27" t="n">
        <v>0</v>
      </c>
      <c r="F8" s="27" t="n">
        <v>0</v>
      </c>
      <c r="G8" s="27" t="n">
        <v>201.4</v>
      </c>
      <c r="H8" s="21" t="n">
        <v>4836.28</v>
      </c>
      <c r="I8" s="26" t="s">
        <v>257</v>
      </c>
      <c r="J8" s="76" t="s">
        <v>258</v>
      </c>
    </row>
    <row r="9" customFormat="false" ht="15" hidden="false" customHeight="true" outlineLevel="0" collapsed="false">
      <c r="B9" s="80" t="s">
        <v>259</v>
      </c>
      <c r="C9" s="81" t="n">
        <v>1454</v>
      </c>
      <c r="D9" s="82" t="n">
        <v>6223.12</v>
      </c>
      <c r="E9" s="82" t="n">
        <v>2197</v>
      </c>
      <c r="F9" s="82" t="n">
        <v>1093</v>
      </c>
      <c r="G9" s="82" t="n">
        <v>422.6</v>
      </c>
      <c r="H9" s="83" t="n">
        <v>9935.72</v>
      </c>
      <c r="I9" s="84" t="s">
        <v>260</v>
      </c>
      <c r="J9" s="85" t="s">
        <v>261</v>
      </c>
    </row>
    <row r="10" customFormat="false" ht="15" hidden="false" customHeight="true" outlineLevel="0" collapsed="false">
      <c r="B10" s="28" t="s">
        <v>39</v>
      </c>
      <c r="H10" s="29" t="n">
        <v>42866.04</v>
      </c>
    </row>
    <row r="12" customFormat="false" ht="12.75" hidden="false" customHeight="true" outlineLevel="0" collapsed="false">
      <c r="B12" s="19" t="s">
        <v>262</v>
      </c>
      <c r="C12" s="19"/>
      <c r="D12" s="19"/>
      <c r="E12" s="19"/>
      <c r="F12" s="19"/>
      <c r="G12" s="19"/>
      <c r="H12" s="19"/>
      <c r="I12" s="19"/>
      <c r="J12" s="19"/>
    </row>
    <row r="13" customFormat="false" ht="13.5" hidden="false" customHeight="true" outlineLevel="0" collapsed="false">
      <c r="B13" s="63" t="s">
        <v>263</v>
      </c>
      <c r="C13" s="86" t="s">
        <v>264</v>
      </c>
      <c r="D13" s="86"/>
      <c r="E13" s="86"/>
      <c r="F13" s="86"/>
      <c r="G13" s="86"/>
      <c r="H13" s="86"/>
      <c r="I13" s="86"/>
      <c r="J13" s="86"/>
    </row>
    <row r="14" customFormat="false" ht="13.5" hidden="false" customHeight="true" outlineLevel="0" collapsed="false">
      <c r="B14" s="63" t="s">
        <v>265</v>
      </c>
      <c r="C14" s="86" t="s">
        <v>266</v>
      </c>
      <c r="D14" s="86"/>
      <c r="E14" s="86"/>
      <c r="F14" s="86"/>
      <c r="G14" s="86"/>
      <c r="H14" s="86"/>
      <c r="I14" s="86"/>
      <c r="J14" s="86"/>
    </row>
    <row r="15" customFormat="false" ht="13.5" hidden="false" customHeight="true" outlineLevel="0" collapsed="false">
      <c r="B15" s="63" t="s">
        <v>267</v>
      </c>
      <c r="C15" s="86" t="s">
        <v>268</v>
      </c>
      <c r="D15" s="86"/>
      <c r="E15" s="86"/>
      <c r="F15" s="86"/>
      <c r="G15" s="86"/>
      <c r="H15" s="86"/>
      <c r="I15" s="86"/>
      <c r="J15" s="86"/>
    </row>
    <row r="16" customFormat="false" ht="13.5" hidden="false" customHeight="true" outlineLevel="0" collapsed="false">
      <c r="B16" s="63" t="s">
        <v>269</v>
      </c>
      <c r="C16" s="86" t="s">
        <v>270</v>
      </c>
      <c r="D16" s="86"/>
      <c r="E16" s="86"/>
      <c r="F16" s="86"/>
      <c r="G16" s="86"/>
      <c r="H16" s="86"/>
      <c r="I16" s="86"/>
      <c r="J16" s="86"/>
    </row>
    <row r="17" customFormat="false" ht="13.5" hidden="false" customHeight="true" outlineLevel="0" collapsed="false">
      <c r="B17" s="63" t="s">
        <v>271</v>
      </c>
      <c r="C17" s="86" t="s">
        <v>272</v>
      </c>
      <c r="D17" s="86"/>
      <c r="E17" s="86"/>
      <c r="F17" s="86"/>
      <c r="G17" s="86"/>
      <c r="H17" s="86"/>
      <c r="I17" s="86"/>
      <c r="J17" s="86"/>
    </row>
    <row r="18" customFormat="false" ht="13.5" hidden="false" customHeight="true" outlineLevel="0" collapsed="false">
      <c r="B18" s="63" t="s">
        <v>273</v>
      </c>
      <c r="C18" s="86" t="s">
        <v>274</v>
      </c>
      <c r="D18" s="86"/>
      <c r="E18" s="86"/>
      <c r="F18" s="86"/>
      <c r="G18" s="86"/>
      <c r="H18" s="86"/>
      <c r="I18" s="86"/>
      <c r="J18" s="86"/>
    </row>
    <row r="19" customFormat="false" ht="13.5" hidden="false" customHeight="true" outlineLevel="0" collapsed="false">
      <c r="B19" s="63" t="s">
        <v>275</v>
      </c>
      <c r="C19" s="86" t="s">
        <v>276</v>
      </c>
      <c r="D19" s="86"/>
      <c r="E19" s="86"/>
      <c r="F19" s="86"/>
      <c r="G19" s="86"/>
      <c r="H19" s="86"/>
      <c r="I19" s="86"/>
      <c r="J19" s="86"/>
    </row>
    <row r="20" customFormat="false" ht="13.5" hidden="false" customHeight="true" outlineLevel="0" collapsed="false">
      <c r="B20" s="63" t="s">
        <v>277</v>
      </c>
      <c r="C20" s="86" t="s">
        <v>278</v>
      </c>
      <c r="D20" s="86"/>
      <c r="E20" s="86"/>
      <c r="F20" s="86"/>
      <c r="G20" s="86"/>
      <c r="H20" s="86"/>
      <c r="I20" s="86"/>
      <c r="J20" s="86"/>
    </row>
    <row r="21" customFormat="false" ht="13.5" hidden="false" customHeight="true" outlineLevel="0" collapsed="false">
      <c r="B21" s="63" t="s">
        <v>279</v>
      </c>
      <c r="C21" s="86" t="s">
        <v>280</v>
      </c>
      <c r="D21" s="86"/>
      <c r="E21" s="86"/>
      <c r="F21" s="86"/>
      <c r="G21" s="86"/>
      <c r="H21" s="86"/>
      <c r="I21" s="86"/>
      <c r="J21" s="86"/>
    </row>
    <row r="23" customFormat="false" ht="36" hidden="false" customHeight="true" outlineLevel="0" collapsed="false">
      <c r="B23" s="87" t="s">
        <v>281</v>
      </c>
      <c r="C23" s="87"/>
      <c r="D23" s="87"/>
      <c r="E23" s="87"/>
      <c r="F23" s="87"/>
      <c r="G23" s="87"/>
      <c r="H23" s="87"/>
      <c r="I23" s="87"/>
      <c r="J23" s="87"/>
    </row>
  </sheetData>
  <mergeCells count="12">
    <mergeCell ref="B2:J2"/>
    <mergeCell ref="B12:J12"/>
    <mergeCell ref="C13:J13"/>
    <mergeCell ref="C14:J14"/>
    <mergeCell ref="C15:J15"/>
    <mergeCell ref="C16:J16"/>
    <mergeCell ref="C17:J17"/>
    <mergeCell ref="C18:J18"/>
    <mergeCell ref="C19:J19"/>
    <mergeCell ref="C20:J20"/>
    <mergeCell ref="C21:J21"/>
    <mergeCell ref="B23:J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2026-07-18T00:01:00Z</dcterms:created>
  <dc:creator>openpyxl</dc:creator>
  <dc:description/>
  <dc:language>en-US</dc:language>
  <cp:lastModifiedBy/>
  <dcterms:modified xsi:type="dcterms:W3CDTF">2026-07-18T00:01:20Z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