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ightlinemedia-my.sharepoint.com/personal/anson_liu_mco_com/Documents/Desktop/Closed Deals/Drybar/Deals/Valuation/"/>
    </mc:Choice>
  </mc:AlternateContent>
  <xr:revisionPtr revIDLastSave="27" documentId="8_{AE6C6147-BBD6-4407-961B-838F87E60C57}" xr6:coauthVersionLast="47" xr6:coauthVersionMax="47" xr10:uidLastSave="{60D5548B-6D92-42FD-A22C-B71B949D25E9}"/>
  <bookViews>
    <workbookView xWindow="-28920" yWindow="1620" windowWidth="29040" windowHeight="15720" firstSheet="1" activeTab="2" xr2:uid="{073F1900-F090-464C-B160-9B954C03A094}"/>
  </bookViews>
  <sheets>
    <sheet name="Buyer P&amp;Ls" sheetId="4" state="hidden" r:id="rId1"/>
    <sheet name="Summary" sheetId="7" r:id="rId2"/>
    <sheet name="P&amp;Ls -LTM May Store Standalone" sheetId="14" r:id="rId3"/>
  </sheets>
  <definedNames>
    <definedName name="amvalmvadv">#REF!</definedName>
    <definedName name="AOL_IB_SALES">#REF!</definedName>
    <definedName name="Date">#REF!</definedName>
    <definedName name="FOR_CHART">#REF!</definedName>
    <definedName name="HNS_REF">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44612.5430671296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Latest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T_TOTAL">#REF!</definedName>
    <definedName name="Oct">#REF!</definedName>
    <definedName name="_xlnm.Print_Area" localSheetId="0">'Buyer P&amp;Ls'!$B$1:$AA$154</definedName>
    <definedName name="_xlnm.Print_Area" localSheetId="1">Summary!$A$1:$AQ$3</definedName>
    <definedName name="RANGE_LIST">#REF!</definedName>
    <definedName name="scenario">#REF!</definedName>
    <definedName name="SDC_IB_SALES">#REF!</definedName>
    <definedName name="SDC_REF_SALES">#REF!</definedName>
    <definedName name="Stub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6" i="14" l="1"/>
  <c r="L116" i="14"/>
  <c r="M116" i="14"/>
  <c r="N116" i="14"/>
  <c r="O116" i="14"/>
  <c r="P116" i="14"/>
  <c r="Q116" i="14"/>
  <c r="R116" i="14"/>
  <c r="S116" i="14"/>
  <c r="T116" i="14"/>
  <c r="U116" i="14"/>
  <c r="V116" i="14"/>
  <c r="W116" i="14"/>
  <c r="X116" i="14"/>
  <c r="Y116" i="14"/>
  <c r="Z116" i="14"/>
  <c r="AA116" i="14"/>
  <c r="H116" i="14" s="1"/>
  <c r="AB116" i="14"/>
  <c r="AC116" i="14"/>
  <c r="AD116" i="14"/>
  <c r="I112" i="14"/>
  <c r="H112" i="14"/>
  <c r="G112" i="14"/>
  <c r="AF116" i="14"/>
  <c r="AG116" i="14"/>
  <c r="AH116" i="14"/>
  <c r="AI116" i="14"/>
  <c r="I116" i="14" s="1"/>
  <c r="AJ116" i="14"/>
  <c r="L115" i="14"/>
  <c r="M115" i="14"/>
  <c r="N115" i="14"/>
  <c r="O115" i="14"/>
  <c r="P115" i="14"/>
  <c r="Q115" i="14"/>
  <c r="R115" i="14"/>
  <c r="S115" i="14"/>
  <c r="T115" i="14"/>
  <c r="U115" i="14"/>
  <c r="V115" i="14"/>
  <c r="W115" i="14"/>
  <c r="X115" i="14"/>
  <c r="Y115" i="14"/>
  <c r="H115" i="14" s="1"/>
  <c r="Z115" i="14"/>
  <c r="AA115" i="14"/>
  <c r="AB115" i="14"/>
  <c r="AC115" i="14"/>
  <c r="AD115" i="14"/>
  <c r="AF115" i="14"/>
  <c r="AG115" i="14"/>
  <c r="AH115" i="14"/>
  <c r="AI115" i="14"/>
  <c r="I115" i="14" s="1"/>
  <c r="AJ115" i="14"/>
  <c r="K115" i="14"/>
  <c r="G115" i="14" s="1"/>
  <c r="G107" i="14"/>
  <c r="H107" i="14"/>
  <c r="I107" i="14"/>
  <c r="G108" i="14"/>
  <c r="H108" i="14"/>
  <c r="I108" i="14"/>
  <c r="G109" i="14"/>
  <c r="H109" i="14"/>
  <c r="I109" i="14"/>
  <c r="G110" i="14"/>
  <c r="H110" i="14"/>
  <c r="I110" i="14"/>
  <c r="G111" i="14"/>
  <c r="H111" i="14"/>
  <c r="I111" i="14"/>
  <c r="G113" i="14"/>
  <c r="H113" i="14"/>
  <c r="I113" i="14"/>
  <c r="G114" i="14"/>
  <c r="H114" i="14"/>
  <c r="I114" i="14"/>
  <c r="I106" i="14"/>
  <c r="H106" i="14"/>
  <c r="G106" i="14"/>
  <c r="G94" i="14"/>
  <c r="H94" i="14"/>
  <c r="I94" i="14"/>
  <c r="G95" i="14"/>
  <c r="H95" i="14"/>
  <c r="I95" i="14"/>
  <c r="G96" i="14"/>
  <c r="H96" i="14"/>
  <c r="I96" i="14"/>
  <c r="G97" i="14"/>
  <c r="H97" i="14"/>
  <c r="I97" i="14"/>
  <c r="G98" i="14"/>
  <c r="H98" i="14"/>
  <c r="I98" i="14"/>
  <c r="G99" i="14"/>
  <c r="H99" i="14"/>
  <c r="I99" i="14"/>
  <c r="G100" i="14"/>
  <c r="H100" i="14"/>
  <c r="I100" i="14"/>
  <c r="G101" i="14"/>
  <c r="H101" i="14"/>
  <c r="I101" i="14"/>
  <c r="G102" i="14"/>
  <c r="H102" i="14"/>
  <c r="I102" i="14"/>
  <c r="G103" i="14"/>
  <c r="H103" i="14"/>
  <c r="I103" i="14"/>
  <c r="G91" i="14"/>
  <c r="H91" i="14"/>
  <c r="I91" i="14"/>
  <c r="G92" i="14"/>
  <c r="H92" i="14"/>
  <c r="I92" i="14"/>
  <c r="I90" i="14"/>
  <c r="H90" i="14"/>
  <c r="G90" i="14"/>
  <c r="I89" i="14"/>
  <c r="H89" i="14"/>
  <c r="G89" i="14"/>
  <c r="G83" i="14"/>
  <c r="H83" i="14"/>
  <c r="I83" i="14"/>
  <c r="G84" i="14"/>
  <c r="H84" i="14"/>
  <c r="I84" i="14"/>
  <c r="I82" i="14"/>
  <c r="H82" i="14"/>
  <c r="G82" i="14"/>
  <c r="G61" i="14"/>
  <c r="H61" i="14"/>
  <c r="I61" i="14"/>
  <c r="G62" i="14"/>
  <c r="H62" i="14"/>
  <c r="I62" i="14"/>
  <c r="G63" i="14"/>
  <c r="H63" i="14"/>
  <c r="I63" i="14"/>
  <c r="G64" i="14"/>
  <c r="H64" i="14"/>
  <c r="I64" i="14"/>
  <c r="G65" i="14"/>
  <c r="H65" i="14"/>
  <c r="I65" i="14"/>
  <c r="G66" i="14"/>
  <c r="H66" i="14"/>
  <c r="I66" i="14"/>
  <c r="G67" i="14"/>
  <c r="H67" i="14"/>
  <c r="I67" i="14"/>
  <c r="G68" i="14"/>
  <c r="H68" i="14"/>
  <c r="I68" i="14"/>
  <c r="G69" i="14"/>
  <c r="H69" i="14"/>
  <c r="I69" i="14"/>
  <c r="G70" i="14"/>
  <c r="H70" i="14"/>
  <c r="I70" i="14"/>
  <c r="G71" i="14"/>
  <c r="H71" i="14"/>
  <c r="I71" i="14"/>
  <c r="G72" i="14"/>
  <c r="H72" i="14"/>
  <c r="I72" i="14"/>
  <c r="G73" i="14"/>
  <c r="H73" i="14"/>
  <c r="I73" i="14"/>
  <c r="G74" i="14"/>
  <c r="H74" i="14"/>
  <c r="I74" i="14"/>
  <c r="G75" i="14"/>
  <c r="H75" i="14"/>
  <c r="I75" i="14"/>
  <c r="G76" i="14"/>
  <c r="H76" i="14"/>
  <c r="I76" i="14"/>
  <c r="G77" i="14"/>
  <c r="H77" i="14"/>
  <c r="I77" i="14"/>
  <c r="G78" i="14"/>
  <c r="H78" i="14"/>
  <c r="I78" i="14"/>
  <c r="G79" i="14"/>
  <c r="H79" i="14"/>
  <c r="I79" i="14"/>
  <c r="G55" i="14"/>
  <c r="H55" i="14"/>
  <c r="I55" i="14"/>
  <c r="G56" i="14"/>
  <c r="H56" i="14"/>
  <c r="I56" i="14"/>
  <c r="G57" i="14"/>
  <c r="H57" i="14"/>
  <c r="I57" i="14"/>
  <c r="G58" i="14"/>
  <c r="H58" i="14"/>
  <c r="I58" i="14"/>
  <c r="I54" i="14"/>
  <c r="H54" i="14"/>
  <c r="G54" i="14"/>
  <c r="G31" i="14"/>
  <c r="H31" i="14"/>
  <c r="I31" i="14"/>
  <c r="G32" i="14"/>
  <c r="H32" i="14"/>
  <c r="I32" i="14"/>
  <c r="G33" i="14"/>
  <c r="H33" i="14"/>
  <c r="I33" i="14"/>
  <c r="G34" i="14"/>
  <c r="H34" i="14"/>
  <c r="I34" i="14"/>
  <c r="I30" i="14"/>
  <c r="H30" i="14"/>
  <c r="G30" i="14"/>
  <c r="G24" i="14"/>
  <c r="H24" i="14"/>
  <c r="I24" i="14"/>
  <c r="G25" i="14"/>
  <c r="H25" i="14"/>
  <c r="I25" i="14"/>
  <c r="G26" i="14"/>
  <c r="H26" i="14"/>
  <c r="I26" i="14"/>
  <c r="G27" i="14"/>
  <c r="H27" i="14"/>
  <c r="I27" i="14"/>
  <c r="I23" i="14"/>
  <c r="H23" i="14"/>
  <c r="G23" i="14"/>
  <c r="I19" i="14"/>
  <c r="H19" i="14"/>
  <c r="G19" i="14"/>
  <c r="I18" i="14"/>
  <c r="H18" i="14"/>
  <c r="G18" i="14"/>
  <c r="G13" i="14"/>
  <c r="H13" i="14"/>
  <c r="I13" i="14"/>
  <c r="G14" i="14"/>
  <c r="H14" i="14"/>
  <c r="I14" i="14"/>
  <c r="G15" i="14"/>
  <c r="H15" i="14"/>
  <c r="I15" i="14"/>
  <c r="I12" i="14"/>
  <c r="H12" i="14"/>
  <c r="G12" i="14"/>
  <c r="G42" i="14"/>
  <c r="H42" i="14"/>
  <c r="I42" i="14"/>
  <c r="G43" i="14"/>
  <c r="H43" i="14"/>
  <c r="I43" i="14"/>
  <c r="G44" i="14"/>
  <c r="H44" i="14"/>
  <c r="I44" i="14"/>
  <c r="G45" i="14"/>
  <c r="H45" i="14"/>
  <c r="I45" i="14"/>
  <c r="G46" i="14"/>
  <c r="H46" i="14"/>
  <c r="I46" i="14"/>
  <c r="G47" i="14"/>
  <c r="H47" i="14"/>
  <c r="I47" i="14"/>
  <c r="G48" i="14"/>
  <c r="H48" i="14"/>
  <c r="I48" i="14"/>
  <c r="G49" i="14"/>
  <c r="H49" i="14"/>
  <c r="I49" i="14"/>
  <c r="G50" i="14"/>
  <c r="H50" i="14"/>
  <c r="I50" i="14"/>
  <c r="G51" i="14"/>
  <c r="H51" i="14"/>
  <c r="I51" i="14"/>
  <c r="I41" i="14"/>
  <c r="H41" i="14"/>
  <c r="G41" i="14"/>
  <c r="L59" i="14"/>
  <c r="M59" i="14"/>
  <c r="N59" i="14"/>
  <c r="O59" i="14"/>
  <c r="P59" i="14"/>
  <c r="Q59" i="14"/>
  <c r="R59" i="14"/>
  <c r="S59" i="14"/>
  <c r="T59" i="14"/>
  <c r="U59" i="14"/>
  <c r="V59" i="14"/>
  <c r="W59" i="14"/>
  <c r="X59" i="14"/>
  <c r="Y59" i="14"/>
  <c r="Z59" i="14"/>
  <c r="AA59" i="14"/>
  <c r="AB59" i="14"/>
  <c r="AC59" i="14"/>
  <c r="AD59" i="14"/>
  <c r="AF59" i="14"/>
  <c r="AG59" i="14"/>
  <c r="AH59" i="14"/>
  <c r="AI59" i="14"/>
  <c r="AJ59" i="14"/>
  <c r="K59" i="14"/>
  <c r="L80" i="14"/>
  <c r="M80" i="14"/>
  <c r="N80" i="14"/>
  <c r="O80" i="14"/>
  <c r="P80" i="14"/>
  <c r="Q80" i="14"/>
  <c r="R80" i="14"/>
  <c r="S80" i="14"/>
  <c r="T80" i="14"/>
  <c r="U80" i="14"/>
  <c r="V80" i="14"/>
  <c r="W80" i="14"/>
  <c r="X80" i="14"/>
  <c r="Y80" i="14"/>
  <c r="Z80" i="14"/>
  <c r="AA80" i="14"/>
  <c r="AB80" i="14"/>
  <c r="AC80" i="14"/>
  <c r="AD80" i="14"/>
  <c r="AF80" i="14"/>
  <c r="AG80" i="14"/>
  <c r="AH80" i="14"/>
  <c r="AI80" i="14"/>
  <c r="AJ80" i="14"/>
  <c r="K80" i="14"/>
  <c r="L85" i="14"/>
  <c r="M85" i="14"/>
  <c r="N85" i="14"/>
  <c r="O85" i="14"/>
  <c r="P85" i="14"/>
  <c r="Q85" i="14"/>
  <c r="R85" i="14"/>
  <c r="S85" i="14"/>
  <c r="T85" i="14"/>
  <c r="U85" i="14"/>
  <c r="V85" i="14"/>
  <c r="W85" i="14"/>
  <c r="X85" i="14"/>
  <c r="Y85" i="14"/>
  <c r="Z85" i="14"/>
  <c r="AA85" i="14"/>
  <c r="AB85" i="14"/>
  <c r="AC85" i="14"/>
  <c r="AD85" i="14"/>
  <c r="AF85" i="14"/>
  <c r="AG85" i="14"/>
  <c r="AH85" i="14"/>
  <c r="AI85" i="14"/>
  <c r="AJ85" i="14"/>
  <c r="K85" i="14"/>
  <c r="L16" i="14"/>
  <c r="L20" i="14" s="1"/>
  <c r="M16" i="14"/>
  <c r="M20" i="14" s="1"/>
  <c r="N16" i="14"/>
  <c r="N20" i="14" s="1"/>
  <c r="O16" i="14"/>
  <c r="O20" i="14" s="1"/>
  <c r="P16" i="14"/>
  <c r="P20" i="14" s="1"/>
  <c r="Q16" i="14"/>
  <c r="Q20" i="14" s="1"/>
  <c r="R16" i="14"/>
  <c r="R20" i="14" s="1"/>
  <c r="S16" i="14"/>
  <c r="S20" i="14" s="1"/>
  <c r="T16" i="14"/>
  <c r="T20" i="14" s="1"/>
  <c r="U16" i="14"/>
  <c r="U20" i="14" s="1"/>
  <c r="V16" i="14"/>
  <c r="V20" i="14" s="1"/>
  <c r="W16" i="14"/>
  <c r="W20" i="14" s="1"/>
  <c r="X16" i="14"/>
  <c r="X20" i="14" s="1"/>
  <c r="Y16" i="14"/>
  <c r="Y20" i="14" s="1"/>
  <c r="Z16" i="14"/>
  <c r="Z20" i="14" s="1"/>
  <c r="AA16" i="14"/>
  <c r="AA20" i="14" s="1"/>
  <c r="AB16" i="14"/>
  <c r="AB20" i="14" s="1"/>
  <c r="AC16" i="14"/>
  <c r="AC20" i="14" s="1"/>
  <c r="AD16" i="14"/>
  <c r="AD20" i="14" s="1"/>
  <c r="AF16" i="14"/>
  <c r="AF20" i="14" s="1"/>
  <c r="AG16" i="14"/>
  <c r="AG20" i="14" s="1"/>
  <c r="AH16" i="14"/>
  <c r="AH20" i="14" s="1"/>
  <c r="AI16" i="14"/>
  <c r="AI20" i="14" s="1"/>
  <c r="AJ16" i="14"/>
  <c r="AJ20" i="14" s="1"/>
  <c r="K16" i="14"/>
  <c r="K20" i="14" s="1"/>
  <c r="L35" i="14"/>
  <c r="L36" i="14" s="1"/>
  <c r="M35" i="14"/>
  <c r="M36" i="14" s="1"/>
  <c r="N35" i="14"/>
  <c r="N36" i="14" s="1"/>
  <c r="O35" i="14"/>
  <c r="O36" i="14" s="1"/>
  <c r="P35" i="14"/>
  <c r="P36" i="14" s="1"/>
  <c r="Q35" i="14"/>
  <c r="Q36" i="14" s="1"/>
  <c r="R35" i="14"/>
  <c r="R36" i="14" s="1"/>
  <c r="S35" i="14"/>
  <c r="S36" i="14" s="1"/>
  <c r="T35" i="14"/>
  <c r="U35" i="14"/>
  <c r="U36" i="14" s="1"/>
  <c r="V35" i="14"/>
  <c r="V36" i="14" s="1"/>
  <c r="W35" i="14"/>
  <c r="W36" i="14" s="1"/>
  <c r="X35" i="14"/>
  <c r="X36" i="14" s="1"/>
  <c r="Y35" i="14"/>
  <c r="Y36" i="14" s="1"/>
  <c r="Z35" i="14"/>
  <c r="Z36" i="14" s="1"/>
  <c r="AA35" i="14"/>
  <c r="AA36" i="14" s="1"/>
  <c r="AB35" i="14"/>
  <c r="AB36" i="14" s="1"/>
  <c r="AC35" i="14"/>
  <c r="AC36" i="14" s="1"/>
  <c r="AD35" i="14"/>
  <c r="AD36" i="14" s="1"/>
  <c r="AF35" i="14"/>
  <c r="AF36" i="14" s="1"/>
  <c r="AG35" i="14"/>
  <c r="AG36" i="14" s="1"/>
  <c r="AH35" i="14"/>
  <c r="AH36" i="14" s="1"/>
  <c r="AI35" i="14"/>
  <c r="AI36" i="14" s="1"/>
  <c r="AJ35" i="14"/>
  <c r="AJ36" i="14" s="1"/>
  <c r="K35" i="14"/>
  <c r="K36" i="14" s="1"/>
  <c r="AG52" i="14"/>
  <c r="AH52" i="14"/>
  <c r="AI52" i="14"/>
  <c r="AJ52" i="14"/>
  <c r="AF52" i="14"/>
  <c r="L52" i="14"/>
  <c r="M52" i="14"/>
  <c r="N52" i="14"/>
  <c r="O52" i="14"/>
  <c r="P52" i="14"/>
  <c r="Q52" i="14"/>
  <c r="R52" i="14"/>
  <c r="S52" i="14"/>
  <c r="T52" i="14"/>
  <c r="U52" i="14"/>
  <c r="V52" i="14"/>
  <c r="W52" i="14"/>
  <c r="X52" i="14"/>
  <c r="Y52" i="14"/>
  <c r="Z52" i="14"/>
  <c r="AA52" i="14"/>
  <c r="AB52" i="14"/>
  <c r="AC52" i="14"/>
  <c r="AD52" i="14"/>
  <c r="K52" i="14"/>
  <c r="G116" i="14" l="1"/>
  <c r="AJ86" i="14"/>
  <c r="V86" i="14"/>
  <c r="Y37" i="14"/>
  <c r="G16" i="14"/>
  <c r="G20" i="14" s="1"/>
  <c r="O37" i="14"/>
  <c r="X86" i="14"/>
  <c r="O86" i="14"/>
  <c r="T36" i="14"/>
  <c r="T37" i="14" s="1"/>
  <c r="S37" i="14"/>
  <c r="R37" i="14"/>
  <c r="I35" i="14"/>
  <c r="I36" i="14" s="1"/>
  <c r="X37" i="14"/>
  <c r="P86" i="14"/>
  <c r="AB86" i="14"/>
  <c r="Q37" i="14"/>
  <c r="AC37" i="14"/>
  <c r="AD86" i="14"/>
  <c r="AC86" i="14"/>
  <c r="H80" i="14"/>
  <c r="AG37" i="14"/>
  <c r="AA86" i="14"/>
  <c r="M37" i="14"/>
  <c r="R86" i="14"/>
  <c r="Y86" i="14"/>
  <c r="H35" i="14"/>
  <c r="H36" i="14" s="1"/>
  <c r="H59" i="14"/>
  <c r="H85" i="14"/>
  <c r="U86" i="14"/>
  <c r="K86" i="14"/>
  <c r="AG86" i="14"/>
  <c r="AD37" i="14"/>
  <c r="M86" i="14"/>
  <c r="G52" i="14"/>
  <c r="AA37" i="14"/>
  <c r="AF37" i="14"/>
  <c r="I16" i="14"/>
  <c r="I20" i="14" s="1"/>
  <c r="G28" i="14"/>
  <c r="I85" i="14"/>
  <c r="G35" i="14"/>
  <c r="P37" i="14"/>
  <c r="L86" i="14"/>
  <c r="S86" i="14"/>
  <c r="L37" i="14"/>
  <c r="AI86" i="14"/>
  <c r="W86" i="14"/>
  <c r="AJ37" i="14"/>
  <c r="Q86" i="14"/>
  <c r="I52" i="14"/>
  <c r="H52" i="14"/>
  <c r="AB37" i="14"/>
  <c r="Z86" i="14"/>
  <c r="N86" i="14"/>
  <c r="G85" i="14"/>
  <c r="G80" i="14"/>
  <c r="I80" i="14"/>
  <c r="G59" i="14"/>
  <c r="I59" i="14"/>
  <c r="H16" i="14"/>
  <c r="H20" i="14" s="1"/>
  <c r="AF86" i="14"/>
  <c r="T86" i="14"/>
  <c r="AH86" i="14"/>
  <c r="Z37" i="14"/>
  <c r="N37" i="14"/>
  <c r="W37" i="14"/>
  <c r="AI37" i="14"/>
  <c r="AH37" i="14"/>
  <c r="V37" i="14"/>
  <c r="U37" i="14"/>
  <c r="K37" i="14"/>
  <c r="AA87" i="14" l="1"/>
  <c r="AA104" i="14" s="1" a="1"/>
  <c r="AA104" i="14" s="1"/>
  <c r="AJ87" i="14"/>
  <c r="AJ104" i="14" s="1" a="1"/>
  <c r="AJ104" i="14" s="1"/>
  <c r="R87" i="14"/>
  <c r="R104" i="14" s="1" a="1"/>
  <c r="R104" i="14" s="1"/>
  <c r="X87" i="14"/>
  <c r="X104" i="14" s="1" a="1"/>
  <c r="X104" i="14" s="1"/>
  <c r="S87" i="14"/>
  <c r="S104" i="14" s="1" a="1"/>
  <c r="S104" i="14" s="1"/>
  <c r="P87" i="14"/>
  <c r="P104" i="14" s="1" a="1"/>
  <c r="P104" i="14" s="1"/>
  <c r="T87" i="14"/>
  <c r="T104" i="14" s="1" a="1"/>
  <c r="T104" i="14" s="1"/>
  <c r="H37" i="14"/>
  <c r="O87" i="14"/>
  <c r="O104" i="14" s="1" a="1"/>
  <c r="O104" i="14" s="1"/>
  <c r="K87" i="14"/>
  <c r="K104" i="14" s="1" a="1"/>
  <c r="K104" i="14" s="1"/>
  <c r="Y87" i="14"/>
  <c r="Y104" i="14" s="1" a="1"/>
  <c r="Y104" i="14" s="1"/>
  <c r="AC87" i="14"/>
  <c r="AC104" i="14" s="1" a="1"/>
  <c r="AC104" i="14" s="1"/>
  <c r="G36" i="14"/>
  <c r="G37" i="14" s="1"/>
  <c r="Q87" i="14"/>
  <c r="Q104" i="14" s="1" a="1"/>
  <c r="Q104" i="14" s="1"/>
  <c r="U87" i="14"/>
  <c r="U104" i="14" s="1" a="1"/>
  <c r="U104" i="14" s="1"/>
  <c r="V87" i="14"/>
  <c r="V104" i="14" s="1" a="1"/>
  <c r="V104" i="14" s="1"/>
  <c r="AI87" i="14"/>
  <c r="AI104" i="14" s="1" a="1"/>
  <c r="AI104" i="14" s="1"/>
  <c r="M87" i="14"/>
  <c r="M104" i="14" s="1" a="1"/>
  <c r="M104" i="14" s="1"/>
  <c r="AG87" i="14"/>
  <c r="AG104" i="14" s="1" a="1"/>
  <c r="AG104" i="14" s="1"/>
  <c r="I37" i="14"/>
  <c r="H86" i="14"/>
  <c r="AH87" i="14"/>
  <c r="AH104" i="14" s="1" a="1"/>
  <c r="AH104" i="14" s="1"/>
  <c r="I86" i="14"/>
  <c r="AD87" i="14"/>
  <c r="AD104" i="14" s="1" a="1"/>
  <c r="AD104" i="14" s="1"/>
  <c r="AB87" i="14"/>
  <c r="AB104" i="14" s="1" a="1"/>
  <c r="AB104" i="14" s="1"/>
  <c r="N87" i="14"/>
  <c r="N104" i="14" s="1" a="1"/>
  <c r="N104" i="14" s="1"/>
  <c r="W87" i="14"/>
  <c r="W104" i="14" s="1" a="1"/>
  <c r="W104" i="14" s="1"/>
  <c r="G86" i="14"/>
  <c r="L87" i="14"/>
  <c r="L104" i="14" s="1" a="1"/>
  <c r="L104" i="14" s="1"/>
  <c r="Z87" i="14"/>
  <c r="Z104" i="14" s="1" a="1"/>
  <c r="Z104" i="14" s="1"/>
  <c r="AF87" i="14"/>
  <c r="AF104" i="14" s="1" a="1"/>
  <c r="AF104" i="14" s="1"/>
  <c r="H87" i="14" l="1"/>
  <c r="H104" i="14" s="1" a="1"/>
  <c r="H104" i="14" s="1"/>
  <c r="I87" i="14"/>
  <c r="I104" i="14" s="1" a="1"/>
  <c r="I104" i="14" s="1"/>
  <c r="G87" i="14"/>
  <c r="G104" i="14" s="1" a="1"/>
  <c r="G104" i="14" s="1"/>
  <c r="AF120" i="14" l="1"/>
  <c r="AG120" i="14"/>
  <c r="AH120" i="14"/>
  <c r="AI120" i="14"/>
  <c r="AJ120" i="14"/>
  <c r="AF127" i="14"/>
  <c r="AG127" i="14"/>
  <c r="AH127" i="14"/>
  <c r="AI127" i="14"/>
  <c r="AJ127" i="14"/>
  <c r="AF128" i="14"/>
  <c r="AG128" i="14"/>
  <c r="AH128" i="14"/>
  <c r="AI128" i="14"/>
  <c r="AJ128" i="14"/>
  <c r="AF130" i="14"/>
  <c r="AG130" i="14"/>
  <c r="AH130" i="14"/>
  <c r="AI130" i="14"/>
  <c r="AJ130" i="14"/>
  <c r="L120" i="14"/>
  <c r="M120" i="14"/>
  <c r="N120" i="14"/>
  <c r="O120" i="14"/>
  <c r="P120" i="14"/>
  <c r="Q120" i="14"/>
  <c r="R120" i="14"/>
  <c r="S120" i="14"/>
  <c r="T120" i="14"/>
  <c r="U120" i="14"/>
  <c r="V120" i="14"/>
  <c r="W120" i="14"/>
  <c r="X120" i="14"/>
  <c r="Y120" i="14"/>
  <c r="Z120" i="14"/>
  <c r="AA120" i="14"/>
  <c r="AB120" i="14"/>
  <c r="AC120" i="14"/>
  <c r="AD120" i="14"/>
  <c r="L127" i="14"/>
  <c r="M127" i="14"/>
  <c r="N127" i="14"/>
  <c r="O127" i="14"/>
  <c r="P127" i="14"/>
  <c r="Q127" i="14"/>
  <c r="R127" i="14"/>
  <c r="S127" i="14"/>
  <c r="T127" i="14"/>
  <c r="U127" i="14"/>
  <c r="V127" i="14"/>
  <c r="W127" i="14"/>
  <c r="X127" i="14"/>
  <c r="Y127" i="14"/>
  <c r="Z127" i="14"/>
  <c r="AA127" i="14"/>
  <c r="AB127" i="14"/>
  <c r="AC127" i="14"/>
  <c r="AD127" i="14"/>
  <c r="L128" i="14"/>
  <c r="M128" i="14"/>
  <c r="N128" i="14"/>
  <c r="O128" i="14"/>
  <c r="P128" i="14"/>
  <c r="Q128" i="14"/>
  <c r="R128" i="14"/>
  <c r="S128" i="14"/>
  <c r="T128" i="14"/>
  <c r="U128" i="14"/>
  <c r="V128" i="14"/>
  <c r="W128" i="14"/>
  <c r="X128" i="14"/>
  <c r="Y128" i="14"/>
  <c r="Z128" i="14"/>
  <c r="AA128" i="14"/>
  <c r="AB128" i="14"/>
  <c r="AC128" i="14"/>
  <c r="AD128" i="14"/>
  <c r="L130" i="14"/>
  <c r="M130" i="14"/>
  <c r="N130" i="14"/>
  <c r="O130" i="14"/>
  <c r="P130" i="14"/>
  <c r="Q130" i="14"/>
  <c r="R130" i="14"/>
  <c r="S130" i="14"/>
  <c r="T130" i="14"/>
  <c r="U130" i="14"/>
  <c r="V130" i="14"/>
  <c r="W130" i="14"/>
  <c r="X130" i="14"/>
  <c r="Y130" i="14"/>
  <c r="Z130" i="14"/>
  <c r="AA130" i="14"/>
  <c r="AB130" i="14"/>
  <c r="AC130" i="14"/>
  <c r="AD130" i="14"/>
  <c r="K130" i="14"/>
  <c r="K128" i="14"/>
  <c r="K127" i="14"/>
  <c r="K120" i="14"/>
  <c r="AG133" i="14" l="1"/>
  <c r="AF133" i="14"/>
  <c r="AI133" i="14"/>
  <c r="AH133" i="14"/>
  <c r="AJ133" i="14"/>
  <c r="G122" i="14"/>
  <c r="H122" i="14"/>
  <c r="I122" i="14"/>
  <c r="G123" i="14"/>
  <c r="H123" i="14"/>
  <c r="I123" i="14"/>
  <c r="G124" i="14"/>
  <c r="H124" i="14"/>
  <c r="I124" i="14"/>
  <c r="G125" i="14"/>
  <c r="H125" i="14"/>
  <c r="I125" i="14"/>
  <c r="G126" i="14"/>
  <c r="H126" i="14"/>
  <c r="I126" i="14"/>
  <c r="L117" i="14"/>
  <c r="M117" i="14"/>
  <c r="N117" i="14"/>
  <c r="O117" i="14"/>
  <c r="P117" i="14"/>
  <c r="Q117" i="14"/>
  <c r="R117" i="14"/>
  <c r="S117" i="14"/>
  <c r="T117" i="14"/>
  <c r="U117" i="14"/>
  <c r="V117" i="14"/>
  <c r="W117" i="14"/>
  <c r="X117" i="14"/>
  <c r="Z117" i="14"/>
  <c r="AA117" i="14"/>
  <c r="AB117" i="14"/>
  <c r="AC117" i="14"/>
  <c r="AD117" i="14"/>
  <c r="AF117" i="14"/>
  <c r="AG117" i="14"/>
  <c r="AH117" i="14"/>
  <c r="AJ117" i="14"/>
  <c r="G121" i="14"/>
  <c r="H121" i="14"/>
  <c r="I121" i="14"/>
  <c r="G129" i="14"/>
  <c r="H129" i="14"/>
  <c r="I129" i="14"/>
  <c r="G137" i="14"/>
  <c r="H137" i="14"/>
  <c r="I137" i="14"/>
  <c r="G138" i="14"/>
  <c r="H138" i="14"/>
  <c r="I138" i="14"/>
  <c r="O133" i="14"/>
  <c r="K117" i="14" l="1"/>
  <c r="AI117" i="14"/>
  <c r="Y117" i="14"/>
  <c r="R133" i="14"/>
  <c r="I127" i="14"/>
  <c r="H120" i="14"/>
  <c r="I120" i="14"/>
  <c r="I128" i="14"/>
  <c r="I130" i="14"/>
  <c r="G120" i="14"/>
  <c r="H130" i="14"/>
  <c r="Z133" i="14"/>
  <c r="G130" i="14"/>
  <c r="H128" i="14"/>
  <c r="H127" i="14"/>
  <c r="K133" i="14"/>
  <c r="G128" i="14"/>
  <c r="X133" i="14"/>
  <c r="Q133" i="14"/>
  <c r="G127" i="14"/>
  <c r="AA133" i="14"/>
  <c r="AC133" i="14"/>
  <c r="Y133" i="14"/>
  <c r="P133" i="14"/>
  <c r="N133" i="14"/>
  <c r="W133" i="14"/>
  <c r="AD133" i="14"/>
  <c r="M133" i="14"/>
  <c r="L133" i="14"/>
  <c r="AB133" i="14"/>
  <c r="S133" i="14"/>
  <c r="V133" i="14"/>
  <c r="U133" i="14"/>
  <c r="T133" i="14"/>
  <c r="I133" i="14" l="1"/>
  <c r="G133" i="14"/>
  <c r="G132" i="14"/>
  <c r="H132" i="14"/>
  <c r="H133" i="14"/>
  <c r="I132" i="14"/>
  <c r="G117" i="14" l="1"/>
  <c r="H117" i="14"/>
  <c r="I117" i="14"/>
  <c r="L135" i="14"/>
  <c r="M17" i="7" s="1"/>
  <c r="M135" i="14"/>
  <c r="N17" i="7" s="1"/>
  <c r="N135" i="14"/>
  <c r="O17" i="7" s="1"/>
  <c r="O135" i="14"/>
  <c r="P17" i="7" s="1"/>
  <c r="P135" i="14"/>
  <c r="Q17" i="7" s="1"/>
  <c r="Q135" i="14"/>
  <c r="R17" i="7" s="1"/>
  <c r="R135" i="14"/>
  <c r="S17" i="7" s="1"/>
  <c r="S135" i="14"/>
  <c r="T17" i="7" s="1"/>
  <c r="T135" i="14"/>
  <c r="U17" i="7" s="1"/>
  <c r="U135" i="14"/>
  <c r="V17" i="7" s="1"/>
  <c r="V135" i="14"/>
  <c r="W17" i="7" s="1"/>
  <c r="W135" i="14"/>
  <c r="X17" i="7" s="1"/>
  <c r="X135" i="14"/>
  <c r="Y17" i="7" s="1"/>
  <c r="Y135" i="14"/>
  <c r="Z17" i="7" s="1"/>
  <c r="Z135" i="14"/>
  <c r="AA17" i="7" s="1"/>
  <c r="AA135" i="14"/>
  <c r="AB17" i="7" s="1"/>
  <c r="AB135" i="14"/>
  <c r="AC17" i="7" s="1"/>
  <c r="AC135" i="14"/>
  <c r="AD17" i="7" s="1"/>
  <c r="AD135" i="14"/>
  <c r="AE17" i="7" s="1"/>
  <c r="AF135" i="14"/>
  <c r="AG17" i="7" s="1"/>
  <c r="AG135" i="14"/>
  <c r="AH17" i="7" s="1"/>
  <c r="AH135" i="14"/>
  <c r="AI17" i="7" s="1"/>
  <c r="AI135" i="14"/>
  <c r="AJ17" i="7" s="1"/>
  <c r="AJ135" i="14"/>
  <c r="AK17" i="7" s="1"/>
  <c r="K135" i="14"/>
  <c r="L17" i="7" s="1"/>
  <c r="K139" i="14" l="1"/>
  <c r="L35" i="7" s="1"/>
  <c r="AJ139" i="14"/>
  <c r="AK35" i="7" s="1"/>
  <c r="AK39" i="7" s="1"/>
  <c r="AI139" i="14"/>
  <c r="AJ35" i="7" s="1"/>
  <c r="AH139" i="14"/>
  <c r="AI35" i="7" s="1"/>
  <c r="AI39" i="7" s="1"/>
  <c r="AG139" i="14"/>
  <c r="AH35" i="7" s="1"/>
  <c r="AH39" i="7" s="1"/>
  <c r="AF139" i="14"/>
  <c r="AG35" i="7" s="1"/>
  <c r="AG39" i="7" s="1"/>
  <c r="AD139" i="14"/>
  <c r="AE35" i="7" s="1"/>
  <c r="AE39" i="7" s="1"/>
  <c r="AC139" i="14"/>
  <c r="AD35" i="7" s="1"/>
  <c r="AD39" i="7" s="1"/>
  <c r="AB139" i="14"/>
  <c r="AC35" i="7" s="1"/>
  <c r="AC39" i="7" s="1"/>
  <c r="AA139" i="14"/>
  <c r="AB35" i="7" s="1"/>
  <c r="AB39" i="7" s="1"/>
  <c r="Z139" i="14"/>
  <c r="AA35" i="7" s="1"/>
  <c r="AA39" i="7" s="1"/>
  <c r="Y139" i="14"/>
  <c r="Z35" i="7" s="1"/>
  <c r="X139" i="14"/>
  <c r="Y35" i="7" s="1"/>
  <c r="Y39" i="7" s="1"/>
  <c r="W139" i="14"/>
  <c r="X35" i="7" s="1"/>
  <c r="X39" i="7" s="1"/>
  <c r="V139" i="14"/>
  <c r="W35" i="7" s="1"/>
  <c r="W39" i="7" s="1"/>
  <c r="U139" i="14"/>
  <c r="V35" i="7" s="1"/>
  <c r="V39" i="7" s="1"/>
  <c r="T139" i="14"/>
  <c r="U35" i="7" s="1"/>
  <c r="U39" i="7" s="1"/>
  <c r="S139" i="14"/>
  <c r="T35" i="7" s="1"/>
  <c r="T39" i="7" s="1"/>
  <c r="R139" i="14"/>
  <c r="S35" i="7" s="1"/>
  <c r="S39" i="7" s="1"/>
  <c r="Q139" i="14"/>
  <c r="R35" i="7" s="1"/>
  <c r="R39" i="7" s="1"/>
  <c r="P139" i="14"/>
  <c r="Q35" i="7" s="1"/>
  <c r="Q39" i="7" s="1"/>
  <c r="O139" i="14"/>
  <c r="P35" i="7" s="1"/>
  <c r="P39" i="7" s="1"/>
  <c r="N139" i="14"/>
  <c r="O35" i="7" s="1"/>
  <c r="O39" i="7" s="1"/>
  <c r="M139" i="14"/>
  <c r="N35" i="7" s="1"/>
  <c r="N39" i="7" s="1"/>
  <c r="L139" i="14"/>
  <c r="M35" i="7" s="1"/>
  <c r="M39" i="7" s="1"/>
  <c r="G135" i="14"/>
  <c r="H135" i="14"/>
  <c r="I135" i="14"/>
  <c r="M15" i="7"/>
  <c r="M33" i="7" s="1"/>
  <c r="N15" i="7"/>
  <c r="N33" i="7" s="1"/>
  <c r="O15" i="7"/>
  <c r="O33" i="7" s="1"/>
  <c r="P15" i="7"/>
  <c r="P33" i="7" s="1"/>
  <c r="Q15" i="7"/>
  <c r="Q33" i="7" s="1"/>
  <c r="R15" i="7"/>
  <c r="R33" i="7" s="1"/>
  <c r="S15" i="7"/>
  <c r="S33" i="7" s="1"/>
  <c r="T15" i="7"/>
  <c r="T33" i="7" s="1"/>
  <c r="U15" i="7"/>
  <c r="U33" i="7" s="1"/>
  <c r="V15" i="7"/>
  <c r="V33" i="7" s="1"/>
  <c r="W15" i="7"/>
  <c r="W33" i="7" s="1"/>
  <c r="X15" i="7"/>
  <c r="X33" i="7" s="1"/>
  <c r="Y15" i="7"/>
  <c r="Y33" i="7" s="1"/>
  <c r="Z15" i="7"/>
  <c r="Z33" i="7" s="1"/>
  <c r="AA15" i="7"/>
  <c r="AA33" i="7" s="1"/>
  <c r="AB15" i="7"/>
  <c r="AB33" i="7" s="1"/>
  <c r="AC15" i="7"/>
  <c r="AC33" i="7" s="1"/>
  <c r="AD15" i="7"/>
  <c r="AD33" i="7" s="1"/>
  <c r="AE15" i="7"/>
  <c r="AE33" i="7" s="1"/>
  <c r="AG15" i="7"/>
  <c r="AG33" i="7" s="1"/>
  <c r="AH15" i="7"/>
  <c r="AH33" i="7" s="1"/>
  <c r="AI15" i="7"/>
  <c r="AI33" i="7" s="1"/>
  <c r="AJ15" i="7"/>
  <c r="AJ33" i="7" s="1"/>
  <c r="AK15" i="7"/>
  <c r="AK33" i="7" s="1"/>
  <c r="L15" i="7"/>
  <c r="L33" i="7" s="1"/>
  <c r="AJ39" i="7" l="1"/>
  <c r="N28" i="7" s="1"/>
  <c r="N26" i="7"/>
  <c r="Z39" i="7"/>
  <c r="M28" i="7" s="1"/>
  <c r="M26" i="7"/>
  <c r="L39" i="7"/>
  <c r="L28" i="7" s="1"/>
  <c r="L26" i="7"/>
  <c r="G139" i="14"/>
  <c r="I139" i="14"/>
  <c r="H139" i="14"/>
  <c r="AK21" i="7"/>
  <c r="AI21" i="7"/>
  <c r="AH21" i="7"/>
  <c r="AG21" i="7"/>
  <c r="AE21" i="7"/>
  <c r="AD21" i="7"/>
  <c r="AC21" i="7"/>
  <c r="AB21" i="7"/>
  <c r="AA21" i="7"/>
  <c r="Y21" i="7"/>
  <c r="X21" i="7"/>
  <c r="W21" i="7"/>
  <c r="V21" i="7"/>
  <c r="U21" i="7"/>
  <c r="T21" i="7"/>
  <c r="S21" i="7"/>
  <c r="R21" i="7"/>
  <c r="Q21" i="7"/>
  <c r="P21" i="7"/>
  <c r="O21" i="7"/>
  <c r="N21" i="7"/>
  <c r="M21" i="7"/>
  <c r="Z21" i="7"/>
  <c r="M7" i="7"/>
  <c r="AJ21" i="7"/>
  <c r="N7" i="7"/>
  <c r="L21" i="7"/>
  <c r="L7" i="7"/>
  <c r="O28" i="7" l="1"/>
  <c r="O26" i="7"/>
  <c r="N9" i="7"/>
  <c r="L9" i="7"/>
  <c r="M9" i="7"/>
  <c r="O9" i="7" l="1"/>
  <c r="O7" i="7"/>
  <c r="U11" i="4" l="1"/>
  <c r="U12" i="4"/>
  <c r="U13" i="4"/>
  <c r="U14" i="4"/>
  <c r="U15" i="4"/>
  <c r="U16" i="4"/>
  <c r="U17" i="4"/>
  <c r="U18" i="4"/>
  <c r="U19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2" i="4"/>
  <c r="U53" i="4"/>
  <c r="U54" i="4"/>
  <c r="U55" i="4"/>
  <c r="U56" i="4"/>
  <c r="U57" i="4"/>
  <c r="U58" i="4"/>
  <c r="U59" i="4"/>
  <c r="U60" i="4"/>
  <c r="U61" i="4"/>
  <c r="U62" i="4"/>
  <c r="U63" i="4"/>
  <c r="U64" i="4"/>
  <c r="U65" i="4"/>
  <c r="U66" i="4"/>
  <c r="U67" i="4"/>
  <c r="U68" i="4"/>
  <c r="U69" i="4"/>
  <c r="U70" i="4"/>
  <c r="U71" i="4"/>
  <c r="U72" i="4"/>
  <c r="U73" i="4"/>
  <c r="U74" i="4"/>
  <c r="U75" i="4"/>
  <c r="U76" i="4"/>
  <c r="U77" i="4"/>
  <c r="U78" i="4"/>
  <c r="U79" i="4"/>
  <c r="U80" i="4"/>
  <c r="U81" i="4"/>
  <c r="U82" i="4"/>
  <c r="U83" i="4"/>
  <c r="U84" i="4"/>
  <c r="U85" i="4"/>
  <c r="U86" i="4"/>
  <c r="U87" i="4"/>
  <c r="U88" i="4"/>
  <c r="U89" i="4"/>
  <c r="U90" i="4"/>
  <c r="U91" i="4"/>
  <c r="U92" i="4"/>
  <c r="U93" i="4"/>
  <c r="U94" i="4"/>
  <c r="U95" i="4"/>
  <c r="U96" i="4"/>
  <c r="U97" i="4"/>
  <c r="U98" i="4"/>
  <c r="U99" i="4"/>
  <c r="U100" i="4"/>
  <c r="U101" i="4"/>
  <c r="U102" i="4"/>
  <c r="U103" i="4"/>
  <c r="U104" i="4"/>
  <c r="U105" i="4"/>
  <c r="U107" i="4"/>
  <c r="U108" i="4"/>
  <c r="U109" i="4"/>
  <c r="U110" i="4"/>
  <c r="U111" i="4"/>
  <c r="U112" i="4"/>
  <c r="U115" i="4"/>
  <c r="U116" i="4"/>
  <c r="U117" i="4"/>
  <c r="U118" i="4"/>
  <c r="U119" i="4"/>
  <c r="U120" i="4"/>
  <c r="U121" i="4"/>
  <c r="U122" i="4"/>
  <c r="U123" i="4"/>
  <c r="U124" i="4"/>
  <c r="U125" i="4"/>
  <c r="U128" i="4"/>
  <c r="U129" i="4"/>
  <c r="U130" i="4"/>
  <c r="U131" i="4"/>
  <c r="U132" i="4"/>
  <c r="U133" i="4"/>
  <c r="U134" i="4"/>
  <c r="U135" i="4"/>
  <c r="U136" i="4"/>
  <c r="U137" i="4"/>
  <c r="U138" i="4"/>
  <c r="U139" i="4"/>
  <c r="U140" i="4"/>
  <c r="U141" i="4"/>
  <c r="U142" i="4"/>
  <c r="U143" i="4"/>
  <c r="U144" i="4"/>
  <c r="U145" i="4"/>
  <c r="U146" i="4"/>
  <c r="U147" i="4"/>
  <c r="U148" i="4"/>
  <c r="U149" i="4"/>
  <c r="U150" i="4"/>
  <c r="N11" i="4"/>
  <c r="N12" i="4"/>
  <c r="N13" i="4"/>
  <c r="N14" i="4"/>
  <c r="N15" i="4"/>
  <c r="N16" i="4"/>
  <c r="N17" i="4"/>
  <c r="N18" i="4"/>
  <c r="N19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7" i="4"/>
  <c r="N108" i="4"/>
  <c r="N109" i="4"/>
  <c r="N110" i="4"/>
  <c r="N111" i="4"/>
  <c r="N112" i="4"/>
  <c r="N115" i="4"/>
  <c r="N116" i="4"/>
  <c r="N117" i="4"/>
  <c r="N118" i="4"/>
  <c r="N119" i="4"/>
  <c r="N120" i="4"/>
  <c r="N121" i="4"/>
  <c r="N122" i="4"/>
  <c r="N123" i="4"/>
  <c r="N124" i="4"/>
  <c r="N125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G11" i="4"/>
  <c r="G12" i="4"/>
  <c r="G13" i="4"/>
  <c r="G14" i="4"/>
  <c r="G15" i="4"/>
  <c r="G16" i="4"/>
  <c r="G17" i="4"/>
  <c r="G18" i="4"/>
  <c r="G19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7" i="4"/>
  <c r="G108" i="4"/>
  <c r="G109" i="4"/>
  <c r="G110" i="4"/>
  <c r="G111" i="4"/>
  <c r="G112" i="4"/>
  <c r="G115" i="4"/>
  <c r="G116" i="4"/>
  <c r="G117" i="4"/>
  <c r="G118" i="4"/>
  <c r="G119" i="4"/>
  <c r="G120" i="4"/>
  <c r="G121" i="4"/>
  <c r="G122" i="4"/>
  <c r="G123" i="4"/>
  <c r="G124" i="4"/>
  <c r="G125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H12" i="4" l="1"/>
  <c r="O12" i="4"/>
  <c r="V12" i="4"/>
  <c r="H13" i="4"/>
  <c r="O13" i="4"/>
  <c r="V13" i="4"/>
  <c r="H14" i="4"/>
  <c r="O14" i="4"/>
  <c r="V14" i="4"/>
  <c r="H15" i="4"/>
  <c r="O15" i="4"/>
  <c r="V15" i="4"/>
  <c r="H16" i="4"/>
  <c r="O16" i="4"/>
  <c r="V16" i="4"/>
  <c r="H17" i="4"/>
  <c r="O17" i="4"/>
  <c r="V17" i="4"/>
  <c r="H18" i="4"/>
  <c r="O18" i="4"/>
  <c r="V18" i="4"/>
  <c r="H19" i="4"/>
  <c r="O19" i="4"/>
  <c r="V19" i="4"/>
  <c r="H21" i="4"/>
  <c r="O21" i="4"/>
  <c r="V21" i="4"/>
  <c r="H22" i="4"/>
  <c r="O22" i="4"/>
  <c r="V22" i="4"/>
  <c r="H23" i="4"/>
  <c r="O23" i="4"/>
  <c r="V23" i="4"/>
  <c r="H24" i="4"/>
  <c r="O24" i="4"/>
  <c r="V24" i="4"/>
  <c r="H25" i="4"/>
  <c r="O25" i="4"/>
  <c r="V25" i="4"/>
  <c r="H26" i="4"/>
  <c r="O26" i="4"/>
  <c r="V26" i="4"/>
  <c r="H27" i="4"/>
  <c r="O27" i="4"/>
  <c r="V27" i="4"/>
  <c r="H28" i="4"/>
  <c r="O28" i="4"/>
  <c r="V28" i="4"/>
  <c r="H29" i="4"/>
  <c r="O29" i="4"/>
  <c r="V29" i="4"/>
  <c r="H30" i="4"/>
  <c r="O30" i="4"/>
  <c r="V30" i="4"/>
  <c r="H31" i="4"/>
  <c r="O31" i="4"/>
  <c r="V31" i="4"/>
  <c r="H32" i="4"/>
  <c r="O32" i="4"/>
  <c r="V32" i="4"/>
  <c r="H33" i="4"/>
  <c r="O33" i="4"/>
  <c r="V33" i="4"/>
  <c r="H34" i="4"/>
  <c r="O34" i="4"/>
  <c r="V34" i="4"/>
  <c r="H35" i="4"/>
  <c r="O35" i="4"/>
  <c r="V35" i="4"/>
  <c r="H36" i="4"/>
  <c r="O36" i="4"/>
  <c r="V36" i="4"/>
  <c r="H39" i="4"/>
  <c r="O39" i="4"/>
  <c r="V39" i="4"/>
  <c r="H40" i="4"/>
  <c r="O40" i="4"/>
  <c r="V40" i="4"/>
  <c r="H41" i="4"/>
  <c r="O41" i="4"/>
  <c r="V41" i="4"/>
  <c r="H42" i="4"/>
  <c r="O42" i="4"/>
  <c r="V42" i="4"/>
  <c r="H43" i="4"/>
  <c r="O43" i="4"/>
  <c r="V43" i="4"/>
  <c r="H44" i="4"/>
  <c r="O44" i="4"/>
  <c r="V44" i="4"/>
  <c r="H45" i="4"/>
  <c r="O45" i="4"/>
  <c r="V45" i="4"/>
  <c r="H46" i="4"/>
  <c r="O46" i="4"/>
  <c r="V46" i="4"/>
  <c r="H47" i="4"/>
  <c r="O47" i="4"/>
  <c r="V47" i="4"/>
  <c r="H48" i="4"/>
  <c r="O48" i="4"/>
  <c r="V48" i="4"/>
  <c r="H49" i="4"/>
  <c r="O49" i="4"/>
  <c r="V49" i="4"/>
  <c r="H50" i="4"/>
  <c r="O50" i="4"/>
  <c r="V50" i="4"/>
  <c r="H51" i="4"/>
  <c r="O51" i="4"/>
  <c r="V51" i="4"/>
  <c r="H52" i="4"/>
  <c r="O52" i="4"/>
  <c r="V52" i="4"/>
  <c r="H53" i="4"/>
  <c r="O53" i="4"/>
  <c r="V53" i="4"/>
  <c r="H54" i="4"/>
  <c r="O54" i="4"/>
  <c r="V54" i="4"/>
  <c r="H55" i="4"/>
  <c r="O55" i="4"/>
  <c r="V55" i="4"/>
  <c r="H56" i="4"/>
  <c r="O56" i="4"/>
  <c r="V56" i="4"/>
  <c r="H57" i="4"/>
  <c r="O57" i="4"/>
  <c r="V57" i="4"/>
  <c r="H58" i="4"/>
  <c r="O58" i="4"/>
  <c r="V58" i="4"/>
  <c r="H59" i="4"/>
  <c r="O59" i="4"/>
  <c r="V59" i="4"/>
  <c r="H60" i="4"/>
  <c r="O60" i="4"/>
  <c r="V60" i="4"/>
  <c r="H61" i="4"/>
  <c r="O61" i="4"/>
  <c r="V61" i="4"/>
  <c r="H62" i="4"/>
  <c r="O62" i="4"/>
  <c r="V62" i="4"/>
  <c r="H63" i="4"/>
  <c r="O63" i="4"/>
  <c r="V63" i="4"/>
  <c r="H64" i="4"/>
  <c r="O64" i="4"/>
  <c r="V64" i="4"/>
  <c r="H65" i="4"/>
  <c r="O65" i="4"/>
  <c r="V65" i="4"/>
  <c r="H66" i="4"/>
  <c r="O66" i="4"/>
  <c r="V66" i="4"/>
  <c r="H67" i="4"/>
  <c r="O67" i="4"/>
  <c r="V67" i="4"/>
  <c r="H68" i="4"/>
  <c r="O68" i="4"/>
  <c r="V68" i="4"/>
  <c r="H69" i="4"/>
  <c r="O69" i="4"/>
  <c r="V69" i="4"/>
  <c r="H70" i="4"/>
  <c r="O70" i="4"/>
  <c r="V70" i="4"/>
  <c r="H71" i="4"/>
  <c r="O71" i="4"/>
  <c r="V71" i="4"/>
  <c r="H72" i="4"/>
  <c r="O72" i="4"/>
  <c r="V72" i="4"/>
  <c r="H73" i="4"/>
  <c r="O73" i="4"/>
  <c r="V73" i="4"/>
  <c r="H74" i="4"/>
  <c r="O74" i="4"/>
  <c r="V74" i="4"/>
  <c r="H75" i="4"/>
  <c r="O75" i="4"/>
  <c r="V75" i="4"/>
  <c r="H76" i="4"/>
  <c r="O76" i="4"/>
  <c r="V76" i="4"/>
  <c r="H77" i="4"/>
  <c r="O77" i="4"/>
  <c r="V77" i="4"/>
  <c r="H78" i="4"/>
  <c r="O78" i="4"/>
  <c r="V78" i="4"/>
  <c r="H79" i="4"/>
  <c r="O79" i="4"/>
  <c r="V79" i="4"/>
  <c r="H80" i="4"/>
  <c r="O80" i="4"/>
  <c r="V80" i="4"/>
  <c r="H81" i="4"/>
  <c r="O81" i="4"/>
  <c r="V81" i="4"/>
  <c r="H82" i="4"/>
  <c r="O82" i="4"/>
  <c r="V82" i="4"/>
  <c r="H83" i="4"/>
  <c r="O83" i="4"/>
  <c r="V83" i="4"/>
  <c r="H84" i="4"/>
  <c r="O84" i="4"/>
  <c r="V84" i="4"/>
  <c r="H85" i="4"/>
  <c r="O85" i="4"/>
  <c r="V85" i="4"/>
  <c r="H86" i="4"/>
  <c r="O86" i="4"/>
  <c r="V86" i="4"/>
  <c r="H87" i="4"/>
  <c r="O87" i="4"/>
  <c r="V87" i="4"/>
  <c r="H88" i="4"/>
  <c r="O88" i="4"/>
  <c r="V88" i="4"/>
  <c r="H89" i="4"/>
  <c r="O89" i="4"/>
  <c r="V89" i="4"/>
  <c r="H90" i="4"/>
  <c r="O90" i="4"/>
  <c r="V90" i="4"/>
  <c r="H91" i="4"/>
  <c r="O91" i="4"/>
  <c r="V91" i="4"/>
  <c r="H92" i="4"/>
  <c r="O92" i="4"/>
  <c r="V92" i="4"/>
  <c r="H93" i="4"/>
  <c r="O93" i="4"/>
  <c r="V93" i="4"/>
  <c r="H94" i="4"/>
  <c r="O94" i="4"/>
  <c r="V94" i="4"/>
  <c r="H95" i="4"/>
  <c r="O95" i="4"/>
  <c r="V95" i="4"/>
  <c r="H96" i="4"/>
  <c r="O96" i="4"/>
  <c r="V96" i="4"/>
  <c r="H97" i="4"/>
  <c r="O97" i="4"/>
  <c r="V97" i="4"/>
  <c r="H98" i="4"/>
  <c r="O98" i="4"/>
  <c r="V98" i="4"/>
  <c r="H99" i="4"/>
  <c r="O99" i="4"/>
  <c r="V99" i="4"/>
  <c r="H100" i="4"/>
  <c r="O100" i="4"/>
  <c r="V100" i="4"/>
  <c r="H101" i="4"/>
  <c r="O101" i="4"/>
  <c r="V101" i="4"/>
  <c r="H102" i="4"/>
  <c r="O102" i="4"/>
  <c r="V102" i="4"/>
  <c r="H103" i="4"/>
  <c r="O103" i="4"/>
  <c r="V103" i="4"/>
  <c r="H104" i="4"/>
  <c r="O104" i="4"/>
  <c r="V104" i="4"/>
  <c r="H105" i="4"/>
  <c r="O105" i="4"/>
  <c r="V105" i="4"/>
  <c r="H107" i="4"/>
  <c r="O107" i="4"/>
  <c r="V107" i="4"/>
  <c r="H108" i="4"/>
  <c r="O108" i="4"/>
  <c r="V108" i="4"/>
  <c r="H109" i="4"/>
  <c r="O109" i="4"/>
  <c r="V109" i="4"/>
  <c r="H110" i="4"/>
  <c r="O110" i="4"/>
  <c r="V110" i="4"/>
  <c r="H111" i="4"/>
  <c r="O111" i="4"/>
  <c r="V111" i="4"/>
  <c r="H112" i="4"/>
  <c r="O112" i="4"/>
  <c r="V112" i="4"/>
  <c r="H115" i="4"/>
  <c r="O115" i="4"/>
  <c r="V115" i="4"/>
  <c r="H116" i="4"/>
  <c r="O116" i="4"/>
  <c r="V116" i="4"/>
  <c r="H117" i="4"/>
  <c r="O117" i="4"/>
  <c r="V117" i="4"/>
  <c r="H118" i="4"/>
  <c r="O118" i="4"/>
  <c r="V118" i="4"/>
  <c r="H119" i="4"/>
  <c r="O119" i="4"/>
  <c r="V119" i="4"/>
  <c r="H120" i="4"/>
  <c r="O120" i="4"/>
  <c r="V120" i="4"/>
  <c r="H121" i="4"/>
  <c r="O121" i="4"/>
  <c r="V121" i="4"/>
  <c r="H122" i="4"/>
  <c r="O122" i="4"/>
  <c r="V122" i="4"/>
  <c r="H123" i="4"/>
  <c r="O123" i="4"/>
  <c r="V123" i="4"/>
  <c r="H124" i="4"/>
  <c r="O124" i="4"/>
  <c r="V124" i="4"/>
  <c r="H125" i="4"/>
  <c r="O125" i="4"/>
  <c r="V125" i="4"/>
  <c r="H128" i="4"/>
  <c r="O128" i="4"/>
  <c r="V128" i="4"/>
  <c r="H129" i="4"/>
  <c r="O129" i="4"/>
  <c r="V129" i="4"/>
  <c r="H130" i="4"/>
  <c r="O130" i="4"/>
  <c r="V130" i="4"/>
  <c r="H131" i="4"/>
  <c r="O131" i="4"/>
  <c r="V131" i="4"/>
  <c r="H132" i="4"/>
  <c r="O132" i="4"/>
  <c r="V132" i="4"/>
  <c r="H133" i="4"/>
  <c r="O133" i="4"/>
  <c r="V133" i="4"/>
  <c r="H134" i="4"/>
  <c r="O134" i="4"/>
  <c r="V134" i="4"/>
  <c r="H135" i="4"/>
  <c r="O135" i="4"/>
  <c r="V135" i="4"/>
  <c r="H136" i="4"/>
  <c r="O136" i="4"/>
  <c r="V136" i="4"/>
  <c r="H137" i="4"/>
  <c r="O137" i="4"/>
  <c r="V137" i="4"/>
  <c r="H138" i="4"/>
  <c r="O138" i="4"/>
  <c r="V138" i="4"/>
  <c r="H139" i="4"/>
  <c r="O139" i="4"/>
  <c r="V139" i="4"/>
  <c r="H140" i="4"/>
  <c r="O140" i="4"/>
  <c r="V140" i="4"/>
  <c r="H141" i="4"/>
  <c r="O141" i="4"/>
  <c r="V141" i="4"/>
  <c r="H142" i="4"/>
  <c r="O142" i="4"/>
  <c r="V142" i="4"/>
  <c r="H143" i="4"/>
  <c r="O143" i="4"/>
  <c r="V143" i="4"/>
  <c r="H144" i="4"/>
  <c r="O144" i="4"/>
  <c r="V144" i="4"/>
  <c r="H145" i="4"/>
  <c r="O145" i="4"/>
  <c r="V145" i="4"/>
  <c r="H146" i="4"/>
  <c r="O146" i="4"/>
  <c r="V146" i="4"/>
  <c r="H147" i="4"/>
  <c r="O147" i="4"/>
  <c r="V147" i="4"/>
  <c r="H148" i="4"/>
  <c r="O148" i="4"/>
  <c r="V148" i="4"/>
  <c r="H149" i="4"/>
  <c r="O149" i="4"/>
  <c r="V149" i="4"/>
  <c r="H150" i="4"/>
  <c r="O150" i="4"/>
  <c r="V150" i="4"/>
  <c r="H11" i="4"/>
  <c r="O11" i="4"/>
  <c r="V11" i="4"/>
  <c r="J12" i="4"/>
  <c r="Q12" i="4"/>
  <c r="X12" i="4"/>
  <c r="J13" i="4"/>
  <c r="Q13" i="4"/>
  <c r="X13" i="4"/>
  <c r="J14" i="4"/>
  <c r="Q14" i="4"/>
  <c r="X14" i="4"/>
  <c r="J15" i="4"/>
  <c r="Q15" i="4"/>
  <c r="X15" i="4"/>
  <c r="J16" i="4"/>
  <c r="Q16" i="4"/>
  <c r="X16" i="4"/>
  <c r="J17" i="4"/>
  <c r="Q17" i="4"/>
  <c r="X17" i="4"/>
  <c r="J18" i="4"/>
  <c r="Q18" i="4"/>
  <c r="X18" i="4"/>
  <c r="J19" i="4"/>
  <c r="L19" i="4" s="1"/>
  <c r="Q19" i="4"/>
  <c r="X19" i="4"/>
  <c r="J21" i="4"/>
  <c r="Q21" i="4"/>
  <c r="X21" i="4"/>
  <c r="J22" i="4"/>
  <c r="Q22" i="4"/>
  <c r="X22" i="4"/>
  <c r="J23" i="4"/>
  <c r="Q23" i="4"/>
  <c r="X23" i="4"/>
  <c r="J24" i="4"/>
  <c r="Q24" i="4"/>
  <c r="X24" i="4"/>
  <c r="J25" i="4"/>
  <c r="Q25" i="4"/>
  <c r="X25" i="4"/>
  <c r="J26" i="4"/>
  <c r="Q26" i="4"/>
  <c r="X26" i="4"/>
  <c r="J27" i="4"/>
  <c r="Q27" i="4"/>
  <c r="X27" i="4"/>
  <c r="J28" i="4"/>
  <c r="Q28" i="4"/>
  <c r="X28" i="4"/>
  <c r="J29" i="4"/>
  <c r="Q29" i="4"/>
  <c r="X29" i="4"/>
  <c r="J30" i="4"/>
  <c r="Q30" i="4"/>
  <c r="X30" i="4"/>
  <c r="J31" i="4"/>
  <c r="Q31" i="4"/>
  <c r="X31" i="4"/>
  <c r="J32" i="4"/>
  <c r="Q32" i="4"/>
  <c r="X32" i="4"/>
  <c r="J33" i="4"/>
  <c r="Q33" i="4"/>
  <c r="X33" i="4"/>
  <c r="J34" i="4"/>
  <c r="Q34" i="4"/>
  <c r="X34" i="4"/>
  <c r="J35" i="4"/>
  <c r="L35" i="4" s="1"/>
  <c r="Q35" i="4"/>
  <c r="X35" i="4"/>
  <c r="J36" i="4"/>
  <c r="Q36" i="4"/>
  <c r="X36" i="4"/>
  <c r="J39" i="4"/>
  <c r="Q39" i="4"/>
  <c r="X39" i="4"/>
  <c r="J40" i="4"/>
  <c r="Q40" i="4"/>
  <c r="X40" i="4"/>
  <c r="J41" i="4"/>
  <c r="Q41" i="4"/>
  <c r="X41" i="4"/>
  <c r="J42" i="4"/>
  <c r="Q42" i="4"/>
  <c r="X42" i="4"/>
  <c r="J43" i="4"/>
  <c r="Q43" i="4"/>
  <c r="X43" i="4"/>
  <c r="J44" i="4"/>
  <c r="Q44" i="4"/>
  <c r="X44" i="4"/>
  <c r="J45" i="4"/>
  <c r="Q45" i="4"/>
  <c r="X45" i="4"/>
  <c r="J46" i="4"/>
  <c r="Q46" i="4"/>
  <c r="X46" i="4"/>
  <c r="J47" i="4"/>
  <c r="Q47" i="4"/>
  <c r="X47" i="4"/>
  <c r="J48" i="4"/>
  <c r="Q48" i="4"/>
  <c r="X48" i="4"/>
  <c r="J49" i="4"/>
  <c r="Q49" i="4"/>
  <c r="X49" i="4"/>
  <c r="J50" i="4"/>
  <c r="Q50" i="4"/>
  <c r="X50" i="4"/>
  <c r="J51" i="4"/>
  <c r="Q51" i="4"/>
  <c r="X51" i="4"/>
  <c r="J52" i="4"/>
  <c r="Q52" i="4"/>
  <c r="X52" i="4"/>
  <c r="J53" i="4"/>
  <c r="Q53" i="4"/>
  <c r="X53" i="4"/>
  <c r="J54" i="4"/>
  <c r="Q54" i="4"/>
  <c r="X54" i="4"/>
  <c r="J55" i="4"/>
  <c r="Q55" i="4"/>
  <c r="X55" i="4"/>
  <c r="J56" i="4"/>
  <c r="Q56" i="4"/>
  <c r="X56" i="4"/>
  <c r="J57" i="4"/>
  <c r="Q57" i="4"/>
  <c r="X57" i="4"/>
  <c r="J58" i="4"/>
  <c r="Q58" i="4"/>
  <c r="X58" i="4"/>
  <c r="J59" i="4"/>
  <c r="Q59" i="4"/>
  <c r="X59" i="4"/>
  <c r="J60" i="4"/>
  <c r="Q60" i="4"/>
  <c r="X60" i="4"/>
  <c r="J61" i="4"/>
  <c r="Q61" i="4"/>
  <c r="X61" i="4"/>
  <c r="J62" i="4"/>
  <c r="Q62" i="4"/>
  <c r="X62" i="4"/>
  <c r="J63" i="4"/>
  <c r="Q63" i="4"/>
  <c r="X63" i="4"/>
  <c r="J64" i="4"/>
  <c r="Q64" i="4"/>
  <c r="X64" i="4"/>
  <c r="J65" i="4"/>
  <c r="Q65" i="4"/>
  <c r="X65" i="4"/>
  <c r="J66" i="4"/>
  <c r="Q66" i="4"/>
  <c r="X66" i="4"/>
  <c r="J67" i="4"/>
  <c r="Q67" i="4"/>
  <c r="X67" i="4"/>
  <c r="J68" i="4"/>
  <c r="Q68" i="4"/>
  <c r="X68" i="4"/>
  <c r="J69" i="4"/>
  <c r="Q69" i="4"/>
  <c r="X69" i="4"/>
  <c r="J70" i="4"/>
  <c r="Q70" i="4"/>
  <c r="X70" i="4"/>
  <c r="J71" i="4"/>
  <c r="Q71" i="4"/>
  <c r="X71" i="4"/>
  <c r="J72" i="4"/>
  <c r="Q72" i="4"/>
  <c r="X72" i="4"/>
  <c r="J73" i="4"/>
  <c r="Q73" i="4"/>
  <c r="X73" i="4"/>
  <c r="J74" i="4"/>
  <c r="Q74" i="4"/>
  <c r="X74" i="4"/>
  <c r="J75" i="4"/>
  <c r="Q75" i="4"/>
  <c r="X75" i="4"/>
  <c r="J76" i="4"/>
  <c r="Q76" i="4"/>
  <c r="X76" i="4"/>
  <c r="J77" i="4"/>
  <c r="Q77" i="4"/>
  <c r="X77" i="4"/>
  <c r="J78" i="4"/>
  <c r="Q78" i="4"/>
  <c r="X78" i="4"/>
  <c r="J79" i="4"/>
  <c r="Q79" i="4"/>
  <c r="X79" i="4"/>
  <c r="J80" i="4"/>
  <c r="Q80" i="4"/>
  <c r="X80" i="4"/>
  <c r="J81" i="4"/>
  <c r="Q81" i="4"/>
  <c r="X81" i="4"/>
  <c r="J82" i="4"/>
  <c r="Q82" i="4"/>
  <c r="X82" i="4"/>
  <c r="J83" i="4"/>
  <c r="Q83" i="4"/>
  <c r="X83" i="4"/>
  <c r="J84" i="4"/>
  <c r="Q84" i="4"/>
  <c r="X84" i="4"/>
  <c r="J85" i="4"/>
  <c r="Q85" i="4"/>
  <c r="X85" i="4"/>
  <c r="J86" i="4"/>
  <c r="Q86" i="4"/>
  <c r="X86" i="4"/>
  <c r="J87" i="4"/>
  <c r="Q87" i="4"/>
  <c r="X87" i="4"/>
  <c r="J88" i="4"/>
  <c r="Q88" i="4"/>
  <c r="X88" i="4"/>
  <c r="J89" i="4"/>
  <c r="Q89" i="4"/>
  <c r="X89" i="4"/>
  <c r="J90" i="4"/>
  <c r="Q90" i="4"/>
  <c r="X90" i="4"/>
  <c r="J91" i="4"/>
  <c r="Q91" i="4"/>
  <c r="X91" i="4"/>
  <c r="J92" i="4"/>
  <c r="Q92" i="4"/>
  <c r="X92" i="4"/>
  <c r="J93" i="4"/>
  <c r="Q93" i="4"/>
  <c r="X93" i="4"/>
  <c r="J94" i="4"/>
  <c r="Q94" i="4"/>
  <c r="X94" i="4"/>
  <c r="J95" i="4"/>
  <c r="Q95" i="4"/>
  <c r="S95" i="4" s="1"/>
  <c r="X95" i="4"/>
  <c r="J96" i="4"/>
  <c r="Q96" i="4"/>
  <c r="X96" i="4"/>
  <c r="J97" i="4"/>
  <c r="Q97" i="4"/>
  <c r="X97" i="4"/>
  <c r="J98" i="4"/>
  <c r="Q98" i="4"/>
  <c r="X98" i="4"/>
  <c r="J99" i="4"/>
  <c r="Q99" i="4"/>
  <c r="X99" i="4"/>
  <c r="J100" i="4"/>
  <c r="Q100" i="4"/>
  <c r="X100" i="4"/>
  <c r="J101" i="4"/>
  <c r="Q101" i="4"/>
  <c r="X101" i="4"/>
  <c r="J102" i="4"/>
  <c r="Q102" i="4"/>
  <c r="X102" i="4"/>
  <c r="J103" i="4"/>
  <c r="Q103" i="4"/>
  <c r="X103" i="4"/>
  <c r="J104" i="4"/>
  <c r="Q104" i="4"/>
  <c r="X104" i="4"/>
  <c r="J105" i="4"/>
  <c r="Q105" i="4"/>
  <c r="X105" i="4"/>
  <c r="J107" i="4"/>
  <c r="Q107" i="4"/>
  <c r="X107" i="4"/>
  <c r="J108" i="4"/>
  <c r="Q108" i="4"/>
  <c r="X108" i="4"/>
  <c r="J109" i="4"/>
  <c r="Q109" i="4"/>
  <c r="X109" i="4"/>
  <c r="J110" i="4"/>
  <c r="Q110" i="4"/>
  <c r="X110" i="4"/>
  <c r="J111" i="4"/>
  <c r="Q111" i="4"/>
  <c r="X111" i="4"/>
  <c r="J112" i="4"/>
  <c r="Q112" i="4"/>
  <c r="X112" i="4"/>
  <c r="J115" i="4"/>
  <c r="Q115" i="4"/>
  <c r="X115" i="4"/>
  <c r="J116" i="4"/>
  <c r="Q116" i="4"/>
  <c r="X116" i="4"/>
  <c r="J117" i="4"/>
  <c r="Q117" i="4"/>
  <c r="X117" i="4"/>
  <c r="J118" i="4"/>
  <c r="Q118" i="4"/>
  <c r="X118" i="4"/>
  <c r="J119" i="4"/>
  <c r="Q119" i="4"/>
  <c r="X119" i="4"/>
  <c r="J120" i="4"/>
  <c r="Q120" i="4"/>
  <c r="X120" i="4"/>
  <c r="J121" i="4"/>
  <c r="Q121" i="4"/>
  <c r="X121" i="4"/>
  <c r="J122" i="4"/>
  <c r="Q122" i="4"/>
  <c r="X122" i="4"/>
  <c r="J123" i="4"/>
  <c r="Q123" i="4"/>
  <c r="X123" i="4"/>
  <c r="J124" i="4"/>
  <c r="Q124" i="4"/>
  <c r="X124" i="4"/>
  <c r="J125" i="4"/>
  <c r="Q125" i="4"/>
  <c r="X125" i="4"/>
  <c r="J128" i="4"/>
  <c r="Q128" i="4"/>
  <c r="X128" i="4"/>
  <c r="J129" i="4"/>
  <c r="Q129" i="4"/>
  <c r="X129" i="4"/>
  <c r="J130" i="4"/>
  <c r="Q130" i="4"/>
  <c r="X130" i="4"/>
  <c r="J131" i="4"/>
  <c r="Q131" i="4"/>
  <c r="X131" i="4"/>
  <c r="J132" i="4"/>
  <c r="Q132" i="4"/>
  <c r="X132" i="4"/>
  <c r="J133" i="4"/>
  <c r="Q133" i="4"/>
  <c r="X133" i="4"/>
  <c r="J134" i="4"/>
  <c r="Q134" i="4"/>
  <c r="X134" i="4"/>
  <c r="J135" i="4"/>
  <c r="Q135" i="4"/>
  <c r="X135" i="4"/>
  <c r="J136" i="4"/>
  <c r="Q136" i="4"/>
  <c r="X136" i="4"/>
  <c r="J137" i="4"/>
  <c r="Q137" i="4"/>
  <c r="X137" i="4"/>
  <c r="J138" i="4"/>
  <c r="Q138" i="4"/>
  <c r="X138" i="4"/>
  <c r="J139" i="4"/>
  <c r="Q139" i="4"/>
  <c r="X139" i="4"/>
  <c r="J140" i="4"/>
  <c r="Q140" i="4"/>
  <c r="X140" i="4"/>
  <c r="J141" i="4"/>
  <c r="Q141" i="4"/>
  <c r="X141" i="4"/>
  <c r="J142" i="4"/>
  <c r="Q142" i="4"/>
  <c r="X142" i="4"/>
  <c r="J143" i="4"/>
  <c r="Q143" i="4"/>
  <c r="X143" i="4"/>
  <c r="J144" i="4"/>
  <c r="Q144" i="4"/>
  <c r="X144" i="4"/>
  <c r="J145" i="4"/>
  <c r="Q145" i="4"/>
  <c r="X145" i="4"/>
  <c r="J146" i="4"/>
  <c r="Q146" i="4"/>
  <c r="X146" i="4"/>
  <c r="J147" i="4"/>
  <c r="Q147" i="4"/>
  <c r="X147" i="4"/>
  <c r="J148" i="4"/>
  <c r="Q148" i="4"/>
  <c r="X148" i="4"/>
  <c r="J149" i="4"/>
  <c r="Q149" i="4"/>
  <c r="X149" i="4"/>
  <c r="J150" i="4"/>
  <c r="Q150" i="4"/>
  <c r="X150" i="4"/>
  <c r="J11" i="4"/>
  <c r="Q11" i="4"/>
  <c r="X11" i="4"/>
  <c r="I12" i="4"/>
  <c r="P12" i="4"/>
  <c r="W12" i="4"/>
  <c r="I13" i="4"/>
  <c r="P13" i="4"/>
  <c r="W13" i="4"/>
  <c r="I14" i="4"/>
  <c r="P14" i="4"/>
  <c r="W14" i="4"/>
  <c r="I15" i="4"/>
  <c r="P15" i="4"/>
  <c r="W15" i="4"/>
  <c r="I16" i="4"/>
  <c r="P16" i="4"/>
  <c r="W16" i="4"/>
  <c r="I17" i="4"/>
  <c r="P17" i="4"/>
  <c r="W17" i="4"/>
  <c r="I18" i="4"/>
  <c r="P18" i="4"/>
  <c r="W18" i="4"/>
  <c r="I19" i="4"/>
  <c r="K19" i="4" s="1"/>
  <c r="P19" i="4"/>
  <c r="W19" i="4"/>
  <c r="I21" i="4"/>
  <c r="P21" i="4"/>
  <c r="W21" i="4"/>
  <c r="I22" i="4"/>
  <c r="P22" i="4"/>
  <c r="W22" i="4"/>
  <c r="I23" i="4"/>
  <c r="P23" i="4"/>
  <c r="W23" i="4"/>
  <c r="I24" i="4"/>
  <c r="P24" i="4"/>
  <c r="W24" i="4"/>
  <c r="I25" i="4"/>
  <c r="P25" i="4"/>
  <c r="W25" i="4"/>
  <c r="I26" i="4"/>
  <c r="P26" i="4"/>
  <c r="W26" i="4"/>
  <c r="I27" i="4"/>
  <c r="P27" i="4"/>
  <c r="W27" i="4"/>
  <c r="I28" i="4"/>
  <c r="P28" i="4"/>
  <c r="W28" i="4"/>
  <c r="I29" i="4"/>
  <c r="P29" i="4"/>
  <c r="W29" i="4"/>
  <c r="I30" i="4"/>
  <c r="P30" i="4"/>
  <c r="W30" i="4"/>
  <c r="I31" i="4"/>
  <c r="P31" i="4"/>
  <c r="W31" i="4"/>
  <c r="I32" i="4"/>
  <c r="P32" i="4"/>
  <c r="W32" i="4"/>
  <c r="I33" i="4"/>
  <c r="P33" i="4"/>
  <c r="W33" i="4"/>
  <c r="I34" i="4"/>
  <c r="P34" i="4"/>
  <c r="W34" i="4"/>
  <c r="I35" i="4"/>
  <c r="K35" i="4" s="1"/>
  <c r="P35" i="4"/>
  <c r="R35" i="4" s="1"/>
  <c r="W35" i="4"/>
  <c r="Y35" i="4" s="1"/>
  <c r="I36" i="4"/>
  <c r="P36" i="4"/>
  <c r="W36" i="4"/>
  <c r="I39" i="4"/>
  <c r="P39" i="4"/>
  <c r="W39" i="4"/>
  <c r="I40" i="4"/>
  <c r="P40" i="4"/>
  <c r="W40" i="4"/>
  <c r="I41" i="4"/>
  <c r="P41" i="4"/>
  <c r="W41" i="4"/>
  <c r="I42" i="4"/>
  <c r="P42" i="4"/>
  <c r="W42" i="4"/>
  <c r="I43" i="4"/>
  <c r="P43" i="4"/>
  <c r="W43" i="4"/>
  <c r="I44" i="4"/>
  <c r="P44" i="4"/>
  <c r="W44" i="4"/>
  <c r="I45" i="4"/>
  <c r="P45" i="4"/>
  <c r="W45" i="4"/>
  <c r="I46" i="4"/>
  <c r="P46" i="4"/>
  <c r="W46" i="4"/>
  <c r="I47" i="4"/>
  <c r="P47" i="4"/>
  <c r="W47" i="4"/>
  <c r="I48" i="4"/>
  <c r="P48" i="4"/>
  <c r="W48" i="4"/>
  <c r="I49" i="4"/>
  <c r="P49" i="4"/>
  <c r="W49" i="4"/>
  <c r="I50" i="4"/>
  <c r="P50" i="4"/>
  <c r="W50" i="4"/>
  <c r="I51" i="4"/>
  <c r="P51" i="4"/>
  <c r="W51" i="4"/>
  <c r="I52" i="4"/>
  <c r="P52" i="4"/>
  <c r="W52" i="4"/>
  <c r="I53" i="4"/>
  <c r="P53" i="4"/>
  <c r="W53" i="4"/>
  <c r="I54" i="4"/>
  <c r="P54" i="4"/>
  <c r="W54" i="4"/>
  <c r="I55" i="4"/>
  <c r="P55" i="4"/>
  <c r="W55" i="4"/>
  <c r="I56" i="4"/>
  <c r="P56" i="4"/>
  <c r="W56" i="4"/>
  <c r="I57" i="4"/>
  <c r="P57" i="4"/>
  <c r="W57" i="4"/>
  <c r="I58" i="4"/>
  <c r="P58" i="4"/>
  <c r="W58" i="4"/>
  <c r="I59" i="4"/>
  <c r="P59" i="4"/>
  <c r="W59" i="4"/>
  <c r="I60" i="4"/>
  <c r="P60" i="4"/>
  <c r="W60" i="4"/>
  <c r="I61" i="4"/>
  <c r="P61" i="4"/>
  <c r="W61" i="4"/>
  <c r="I62" i="4"/>
  <c r="P62" i="4"/>
  <c r="W62" i="4"/>
  <c r="I63" i="4"/>
  <c r="P63" i="4"/>
  <c r="W63" i="4"/>
  <c r="I64" i="4"/>
  <c r="P64" i="4"/>
  <c r="W64" i="4"/>
  <c r="I65" i="4"/>
  <c r="P65" i="4"/>
  <c r="W65" i="4"/>
  <c r="I66" i="4"/>
  <c r="P66" i="4"/>
  <c r="W66" i="4"/>
  <c r="I67" i="4"/>
  <c r="P67" i="4"/>
  <c r="W67" i="4"/>
  <c r="I68" i="4"/>
  <c r="P68" i="4"/>
  <c r="W68" i="4"/>
  <c r="I69" i="4"/>
  <c r="P69" i="4"/>
  <c r="W69" i="4"/>
  <c r="I70" i="4"/>
  <c r="P70" i="4"/>
  <c r="W70" i="4"/>
  <c r="I71" i="4"/>
  <c r="P71" i="4"/>
  <c r="W71" i="4"/>
  <c r="I72" i="4"/>
  <c r="P72" i="4"/>
  <c r="W72" i="4"/>
  <c r="I73" i="4"/>
  <c r="P73" i="4"/>
  <c r="W73" i="4"/>
  <c r="I74" i="4"/>
  <c r="P74" i="4"/>
  <c r="W74" i="4"/>
  <c r="I75" i="4"/>
  <c r="P75" i="4"/>
  <c r="W75" i="4"/>
  <c r="I76" i="4"/>
  <c r="P76" i="4"/>
  <c r="W76" i="4"/>
  <c r="I77" i="4"/>
  <c r="P77" i="4"/>
  <c r="W77" i="4"/>
  <c r="I78" i="4"/>
  <c r="P78" i="4"/>
  <c r="W78" i="4"/>
  <c r="I79" i="4"/>
  <c r="P79" i="4"/>
  <c r="W79" i="4"/>
  <c r="I80" i="4"/>
  <c r="P80" i="4"/>
  <c r="W80" i="4"/>
  <c r="I81" i="4"/>
  <c r="P81" i="4"/>
  <c r="W81" i="4"/>
  <c r="I82" i="4"/>
  <c r="P82" i="4"/>
  <c r="W82" i="4"/>
  <c r="I83" i="4"/>
  <c r="P83" i="4"/>
  <c r="W83" i="4"/>
  <c r="I84" i="4"/>
  <c r="P84" i="4"/>
  <c r="W84" i="4"/>
  <c r="I85" i="4"/>
  <c r="P85" i="4"/>
  <c r="W85" i="4"/>
  <c r="I86" i="4"/>
  <c r="P86" i="4"/>
  <c r="W86" i="4"/>
  <c r="I87" i="4"/>
  <c r="P87" i="4"/>
  <c r="W87" i="4"/>
  <c r="I88" i="4"/>
  <c r="P88" i="4"/>
  <c r="W88" i="4"/>
  <c r="I89" i="4"/>
  <c r="P89" i="4"/>
  <c r="W89" i="4"/>
  <c r="I90" i="4"/>
  <c r="P90" i="4"/>
  <c r="W90" i="4"/>
  <c r="I91" i="4"/>
  <c r="P91" i="4"/>
  <c r="W91" i="4"/>
  <c r="I92" i="4"/>
  <c r="P92" i="4"/>
  <c r="W92" i="4"/>
  <c r="I93" i="4"/>
  <c r="P93" i="4"/>
  <c r="W93" i="4"/>
  <c r="I94" i="4"/>
  <c r="P94" i="4"/>
  <c r="R94" i="4" s="1"/>
  <c r="W94" i="4"/>
  <c r="I95" i="4"/>
  <c r="P95" i="4"/>
  <c r="W95" i="4"/>
  <c r="I96" i="4"/>
  <c r="P96" i="4"/>
  <c r="W96" i="4"/>
  <c r="I97" i="4"/>
  <c r="P97" i="4"/>
  <c r="W97" i="4"/>
  <c r="I98" i="4"/>
  <c r="P98" i="4"/>
  <c r="W98" i="4"/>
  <c r="I99" i="4"/>
  <c r="P99" i="4"/>
  <c r="W99" i="4"/>
  <c r="I100" i="4"/>
  <c r="P100" i="4"/>
  <c r="W100" i="4"/>
  <c r="I101" i="4"/>
  <c r="P101" i="4"/>
  <c r="W101" i="4"/>
  <c r="I102" i="4"/>
  <c r="P102" i="4"/>
  <c r="W102" i="4"/>
  <c r="I103" i="4"/>
  <c r="P103" i="4"/>
  <c r="W103" i="4"/>
  <c r="I104" i="4"/>
  <c r="P104" i="4"/>
  <c r="W104" i="4"/>
  <c r="I105" i="4"/>
  <c r="P105" i="4"/>
  <c r="W105" i="4"/>
  <c r="I107" i="4"/>
  <c r="P107" i="4"/>
  <c r="W107" i="4"/>
  <c r="I108" i="4"/>
  <c r="P108" i="4"/>
  <c r="W108" i="4"/>
  <c r="I109" i="4"/>
  <c r="P109" i="4"/>
  <c r="W109" i="4"/>
  <c r="I110" i="4"/>
  <c r="P110" i="4"/>
  <c r="W110" i="4"/>
  <c r="I111" i="4"/>
  <c r="P111" i="4"/>
  <c r="W111" i="4"/>
  <c r="I112" i="4"/>
  <c r="P112" i="4"/>
  <c r="W112" i="4"/>
  <c r="I115" i="4"/>
  <c r="P115" i="4"/>
  <c r="W115" i="4"/>
  <c r="I116" i="4"/>
  <c r="P116" i="4"/>
  <c r="W116" i="4"/>
  <c r="I117" i="4"/>
  <c r="P117" i="4"/>
  <c r="W117" i="4"/>
  <c r="I118" i="4"/>
  <c r="P118" i="4"/>
  <c r="W118" i="4"/>
  <c r="I119" i="4"/>
  <c r="P119" i="4"/>
  <c r="W119" i="4"/>
  <c r="I120" i="4"/>
  <c r="P120" i="4"/>
  <c r="W120" i="4"/>
  <c r="I121" i="4"/>
  <c r="P121" i="4"/>
  <c r="W121" i="4"/>
  <c r="I122" i="4"/>
  <c r="P122" i="4"/>
  <c r="W122" i="4"/>
  <c r="I123" i="4"/>
  <c r="P123" i="4"/>
  <c r="W123" i="4"/>
  <c r="I124" i="4"/>
  <c r="P124" i="4"/>
  <c r="W124" i="4"/>
  <c r="I125" i="4"/>
  <c r="P125" i="4"/>
  <c r="W125" i="4"/>
  <c r="I128" i="4"/>
  <c r="P128" i="4"/>
  <c r="W128" i="4"/>
  <c r="I129" i="4"/>
  <c r="P129" i="4"/>
  <c r="W129" i="4"/>
  <c r="I130" i="4"/>
  <c r="P130" i="4"/>
  <c r="W130" i="4"/>
  <c r="I131" i="4"/>
  <c r="P131" i="4"/>
  <c r="W131" i="4"/>
  <c r="I132" i="4"/>
  <c r="P132" i="4"/>
  <c r="W132" i="4"/>
  <c r="I133" i="4"/>
  <c r="P133" i="4"/>
  <c r="W133" i="4"/>
  <c r="I134" i="4"/>
  <c r="P134" i="4"/>
  <c r="W134" i="4"/>
  <c r="I135" i="4"/>
  <c r="P135" i="4"/>
  <c r="W135" i="4"/>
  <c r="I136" i="4"/>
  <c r="P136" i="4"/>
  <c r="W136" i="4"/>
  <c r="I137" i="4"/>
  <c r="P137" i="4"/>
  <c r="W137" i="4"/>
  <c r="I138" i="4"/>
  <c r="P138" i="4"/>
  <c r="W138" i="4"/>
  <c r="I139" i="4"/>
  <c r="P139" i="4"/>
  <c r="W139" i="4"/>
  <c r="I140" i="4"/>
  <c r="P140" i="4"/>
  <c r="W140" i="4"/>
  <c r="I141" i="4"/>
  <c r="P141" i="4"/>
  <c r="W141" i="4"/>
  <c r="I142" i="4"/>
  <c r="P142" i="4"/>
  <c r="W142" i="4"/>
  <c r="I143" i="4"/>
  <c r="P143" i="4"/>
  <c r="W143" i="4"/>
  <c r="I144" i="4"/>
  <c r="P144" i="4"/>
  <c r="W144" i="4"/>
  <c r="I145" i="4"/>
  <c r="P145" i="4"/>
  <c r="W145" i="4"/>
  <c r="I146" i="4"/>
  <c r="P146" i="4"/>
  <c r="W146" i="4"/>
  <c r="I147" i="4"/>
  <c r="P147" i="4"/>
  <c r="W147" i="4"/>
  <c r="I148" i="4"/>
  <c r="P148" i="4"/>
  <c r="W148" i="4"/>
  <c r="I149" i="4"/>
  <c r="P149" i="4"/>
  <c r="W149" i="4"/>
  <c r="I150" i="4"/>
  <c r="P150" i="4"/>
  <c r="W150" i="4"/>
  <c r="I11" i="4"/>
  <c r="P11" i="4"/>
  <c r="W11" i="4"/>
  <c r="L36" i="4" l="1"/>
  <c r="Z35" i="4"/>
  <c r="Z112" i="4"/>
  <c r="Y95" i="4"/>
  <c r="Z125" i="4"/>
  <c r="Z94" i="4"/>
  <c r="Z36" i="4"/>
  <c r="Z19" i="4"/>
  <c r="L94" i="4"/>
  <c r="Z95" i="4"/>
  <c r="Z150" i="4"/>
  <c r="Y105" i="4"/>
  <c r="Z105" i="4"/>
  <c r="Y94" i="4"/>
  <c r="S112" i="4"/>
  <c r="R95" i="4"/>
  <c r="L112" i="4"/>
  <c r="L95" i="4"/>
  <c r="S125" i="4"/>
  <c r="S94" i="4"/>
  <c r="S36" i="4"/>
  <c r="S19" i="4"/>
  <c r="L125" i="4"/>
  <c r="K94" i="4"/>
  <c r="K36" i="4"/>
  <c r="Y19" i="4"/>
  <c r="Y112" i="4"/>
  <c r="S150" i="4"/>
  <c r="S105" i="4"/>
  <c r="S35" i="4"/>
  <c r="L150" i="4"/>
  <c r="L105" i="4"/>
  <c r="Y125" i="4"/>
  <c r="Y36" i="4"/>
  <c r="Y150" i="4"/>
  <c r="K105" i="4"/>
  <c r="K95" i="4"/>
  <c r="R105" i="4"/>
  <c r="K112" i="4"/>
  <c r="R19" i="4"/>
  <c r="R112" i="4"/>
  <c r="K125" i="4"/>
  <c r="R125" i="4"/>
  <c r="K150" i="4"/>
  <c r="R36" i="4"/>
  <c r="R150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Anson Liu</author>
  </authors>
  <commentList>
    <comment ref="B119" authorId="0" shapeId="0" xr:uid="{D4D12AD2-53C2-481B-B9B9-05FF52FEF176}">
      <text>
        <r>
          <rPr>
            <sz val="9"/>
            <color indexed="81"/>
            <rFont val="Tahoma"/>
            <family val="2"/>
          </rPr>
          <t xml:space="preserve">Regent Management Fees
</t>
        </r>
      </text>
    </comment>
    <comment ref="B137" authorId="0" shapeId="0" xr:uid="{7EB2375B-8CE4-425C-89CD-F7480D36B49E}">
      <text>
        <r>
          <rPr>
            <b/>
            <sz val="9"/>
            <color indexed="81"/>
            <rFont val="Tahoma"/>
            <family val="2"/>
          </rPr>
          <t>Insurance refund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39" authorId="0" shapeId="0" xr:uid="{B1F8DA9D-B7A5-4A33-9A46-F96DDB58C205}">
      <text>
        <r>
          <rPr>
            <sz val="9"/>
            <color indexed="81"/>
            <rFont val="Tahoma"/>
            <family val="2"/>
          </rPr>
          <t xml:space="preserve">Management fees incorrect booking- reimbursement from workers' comp insurance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<sst xmlns="http://schemas.openxmlformats.org/spreadsheetml/2006/main" count="730" uniqueCount="369">
  <si>
    <t>in $</t>
  </si>
  <si>
    <t>CA</t>
  </si>
  <si>
    <t>NY</t>
  </si>
  <si>
    <t>NV</t>
  </si>
  <si>
    <t>105 Flatiron</t>
  </si>
  <si>
    <t>106 Parker Meridien</t>
  </si>
  <si>
    <t>117 Tribeca</t>
  </si>
  <si>
    <t>130 Midtown East</t>
  </si>
  <si>
    <t>131 Roslyn</t>
  </si>
  <si>
    <t>136 Greenwich</t>
  </si>
  <si>
    <t>144 Bloomingdales Soho</t>
  </si>
  <si>
    <t>147 Hells Kitchen</t>
  </si>
  <si>
    <t>188 Nordstrom Manhattan</t>
  </si>
  <si>
    <t>173 Fashion Show Las Vegas</t>
  </si>
  <si>
    <t>193 Green Valley - Henderson NV</t>
  </si>
  <si>
    <t>Revenue</t>
  </si>
  <si>
    <t>Account Code</t>
  </si>
  <si>
    <t>40010 Service Sales</t>
  </si>
  <si>
    <t>Service Sales</t>
  </si>
  <si>
    <t>40010</t>
  </si>
  <si>
    <t>40030 Alcohol Sales</t>
  </si>
  <si>
    <t>Alcohol Sales</t>
  </si>
  <si>
    <t>40030</t>
  </si>
  <si>
    <t>40050 Membership Fees</t>
  </si>
  <si>
    <t>Membership Fees</t>
  </si>
  <si>
    <t>40050</t>
  </si>
  <si>
    <t>40060 Retail Product Sales</t>
  </si>
  <si>
    <t>Retail Product Sales</t>
  </si>
  <si>
    <t>40060</t>
  </si>
  <si>
    <t>Total Revenue</t>
  </si>
  <si>
    <t>Sales Returns &amp; Allowances</t>
  </si>
  <si>
    <t>49000 Sales Returns &amp; Allowances</t>
  </si>
  <si>
    <t>49000</t>
  </si>
  <si>
    <t>49050 Chargebacks</t>
  </si>
  <si>
    <t>Chargebacks</t>
  </si>
  <si>
    <t>49050</t>
  </si>
  <si>
    <t>Net Revenue</t>
  </si>
  <si>
    <t>Cost of Sales-Product and Other</t>
  </si>
  <si>
    <t>55000 Alcohol &amp; Food retail cost</t>
  </si>
  <si>
    <t>Alcohol &amp; Food retail cost</t>
  </si>
  <si>
    <t>55000</t>
  </si>
  <si>
    <t>52000 Merchant Fees</t>
  </si>
  <si>
    <t>Merchant Fees</t>
  </si>
  <si>
    <t>52000</t>
  </si>
  <si>
    <t>53000 Retail Product Costs</t>
  </si>
  <si>
    <t>Retail Product Costs</t>
  </si>
  <si>
    <t>53000</t>
  </si>
  <si>
    <t>51000 Supplies &amp; Miscellaneous</t>
  </si>
  <si>
    <t>Supplies &amp; Miscellaneous</t>
  </si>
  <si>
    <t>51000</t>
  </si>
  <si>
    <t>51030 Service Supplies</t>
  </si>
  <si>
    <t>Service Supplies</t>
  </si>
  <si>
    <t>51030</t>
  </si>
  <si>
    <t>Total Cost of Sales-Product and Other</t>
  </si>
  <si>
    <t>Cost of Sales Labor</t>
  </si>
  <si>
    <t>63002 Front Desk Salaries</t>
  </si>
  <si>
    <t>Front Desk Salaries</t>
  </si>
  <si>
    <t>63002</t>
  </si>
  <si>
    <t>63003 Front Desk Bonus</t>
  </si>
  <si>
    <t>Front Desk Bonus</t>
  </si>
  <si>
    <t>63003</t>
  </si>
  <si>
    <t>50110 Stylist Salaries</t>
  </si>
  <si>
    <t>Stylist Salaries</t>
  </si>
  <si>
    <t>50110</t>
  </si>
  <si>
    <t>50120 Stylist Bonus</t>
  </si>
  <si>
    <t>Stylist Bonus</t>
  </si>
  <si>
    <t>50120</t>
  </si>
  <si>
    <t>50130 Stylist Commission</t>
  </si>
  <si>
    <t>Stylist Commission</t>
  </si>
  <si>
    <t>50130</t>
  </si>
  <si>
    <t>Total Cost of Sales Labor</t>
  </si>
  <si>
    <t>Total Cost of Sales</t>
  </si>
  <si>
    <t>Gross Profit</t>
  </si>
  <si>
    <t>SG&amp;A Labor</t>
  </si>
  <si>
    <t>62012 Administration Salaries</t>
  </si>
  <si>
    <t>Administration Salaries</t>
  </si>
  <si>
    <t>62012</t>
  </si>
  <si>
    <t>62024 Area Manager</t>
  </si>
  <si>
    <t>Area Manager</t>
  </si>
  <si>
    <t>62024</t>
  </si>
  <si>
    <t>62040 Insurance - Group Health/Dental</t>
  </si>
  <si>
    <t>Insurance - Group Health/Dental</t>
  </si>
  <si>
    <t>62040</t>
  </si>
  <si>
    <t>62011 Management Salaries</t>
  </si>
  <si>
    <t>Management Salaries</t>
  </si>
  <si>
    <t>62011</t>
  </si>
  <si>
    <t>62027 Management Bonus</t>
  </si>
  <si>
    <t>Management Bonus</t>
  </si>
  <si>
    <t>62027</t>
  </si>
  <si>
    <t>62029 Recruiting Coordinator Salaries</t>
  </si>
  <si>
    <t>Recruiting Coordinator Salaries</t>
  </si>
  <si>
    <t>62029</t>
  </si>
  <si>
    <t>62003 Bar Staff/DJ Commission</t>
  </si>
  <si>
    <t>Bar Staff/DJ Commission</t>
  </si>
  <si>
    <t>62003</t>
  </si>
  <si>
    <t>62002 Bar Staff/DJ Salaries</t>
  </si>
  <si>
    <t>Bar Staff/DJ Salaries</t>
  </si>
  <si>
    <t>62002</t>
  </si>
  <si>
    <t>64002 Shop Educator Salaries</t>
  </si>
  <si>
    <t>Shop Educator Salaries</t>
  </si>
  <si>
    <t>64002</t>
  </si>
  <si>
    <t>64003 Shop Educator Commission</t>
  </si>
  <si>
    <t>Shop Educator Commission</t>
  </si>
  <si>
    <t>64003</t>
  </si>
  <si>
    <t>62022 Upper Management Salaries</t>
  </si>
  <si>
    <t>Upper Management Salaries</t>
  </si>
  <si>
    <t>62022</t>
  </si>
  <si>
    <t>62075 Disability</t>
  </si>
  <si>
    <t>Disability</t>
  </si>
  <si>
    <t>62075</t>
  </si>
  <si>
    <t>62032 Payroll Taxes</t>
  </si>
  <si>
    <t>Payroll Taxes</t>
  </si>
  <si>
    <t>62032</t>
  </si>
  <si>
    <t>62001 Labor Cost</t>
  </si>
  <si>
    <t>Labor Cost</t>
  </si>
  <si>
    <t>62001</t>
  </si>
  <si>
    <t>Total SG&amp;A Labor</t>
  </si>
  <si>
    <t>Facility Expenses-</t>
  </si>
  <si>
    <t>61010 Rent Expense</t>
  </si>
  <si>
    <t>Rent Expense</t>
  </si>
  <si>
    <t>61010</t>
  </si>
  <si>
    <t>61100 Parking Expense</t>
  </si>
  <si>
    <t>Parking Expense</t>
  </si>
  <si>
    <t>61100</t>
  </si>
  <si>
    <t>61011 Rent Expense - Room Charges</t>
  </si>
  <si>
    <t>Rent Expense - Room Charges</t>
  </si>
  <si>
    <t>61011</t>
  </si>
  <si>
    <t>61015 Storage Expense</t>
  </si>
  <si>
    <t>Storage Expense</t>
  </si>
  <si>
    <t>61015</t>
  </si>
  <si>
    <t>61020 Repairs &amp; Maintenance</t>
  </si>
  <si>
    <t>Repairs &amp; Maintenance</t>
  </si>
  <si>
    <t>61020</t>
  </si>
  <si>
    <t>61080 Cleaning Expense</t>
  </si>
  <si>
    <t>Cleaning Expense</t>
  </si>
  <si>
    <t>61080</t>
  </si>
  <si>
    <t>61030 Utilities - Gas/Electric/Water</t>
  </si>
  <si>
    <t>Utilities - Gas/Electric/Water</t>
  </si>
  <si>
    <t>61030</t>
  </si>
  <si>
    <t>61040 Lease CAM/Other Expenses</t>
  </si>
  <si>
    <t>Lease CAM/Other Expenses</t>
  </si>
  <si>
    <t>61040</t>
  </si>
  <si>
    <t>61050 Security</t>
  </si>
  <si>
    <t>Security</t>
  </si>
  <si>
    <t>61050</t>
  </si>
  <si>
    <t>Total Facility Expenses</t>
  </si>
  <si>
    <t>General Operating Expenses</t>
  </si>
  <si>
    <t>62070 Background Screening</t>
  </si>
  <si>
    <t>Background Screening</t>
  </si>
  <si>
    <t>62070</t>
  </si>
  <si>
    <t>63049 Client Food &amp; Drink</t>
  </si>
  <si>
    <t>Client Food &amp; Drink</t>
  </si>
  <si>
    <t>63049</t>
  </si>
  <si>
    <t>63147 Commission and Fees</t>
  </si>
  <si>
    <t>Commission and Fees</t>
  </si>
  <si>
    <t>63147</t>
  </si>
  <si>
    <t>63019 Computer &amp; Software</t>
  </si>
  <si>
    <t>Computer &amp; Software</t>
  </si>
  <si>
    <t>63019</t>
  </si>
  <si>
    <t>62066 Continuing Education Expense</t>
  </si>
  <si>
    <t>Continuing Education Expense</t>
  </si>
  <si>
    <t>62066</t>
  </si>
  <si>
    <t>63060 Dues and Subscriptions</t>
  </si>
  <si>
    <t>Dues and Subscriptions</t>
  </si>
  <si>
    <t>63060</t>
  </si>
  <si>
    <t>63075 Janitorial Expense</t>
  </si>
  <si>
    <t>Janitorial Expense</t>
  </si>
  <si>
    <t>63075</t>
  </si>
  <si>
    <t>63115 Licenses and Permits</t>
  </si>
  <si>
    <t>Licenses and Permits</t>
  </si>
  <si>
    <t>63115</t>
  </si>
  <si>
    <t>63142 Music System</t>
  </si>
  <si>
    <t>Music System</t>
  </si>
  <si>
    <t>63142</t>
  </si>
  <si>
    <t>63055 Office Supplies</t>
  </si>
  <si>
    <t>Office Supplies</t>
  </si>
  <si>
    <t>63055</t>
  </si>
  <si>
    <t>63050 Operating Supplies</t>
  </si>
  <si>
    <t>Operating Supplies</t>
  </si>
  <si>
    <t>63050</t>
  </si>
  <si>
    <t>63070 Postage and Delivery</t>
  </si>
  <si>
    <t>Postage and Delivery</t>
  </si>
  <si>
    <t>63070</t>
  </si>
  <si>
    <t>63035 Royalty Fees</t>
  </si>
  <si>
    <t>Royalty Fees</t>
  </si>
  <si>
    <t>63035</t>
  </si>
  <si>
    <t>63020 Software Lease/Support</t>
  </si>
  <si>
    <t>Software Lease/Support</t>
  </si>
  <si>
    <t>63020</t>
  </si>
  <si>
    <t>63080 Telephone/Internet Expense</t>
  </si>
  <si>
    <t>Telephone/Internet Expense</t>
  </si>
  <si>
    <t>63080</t>
  </si>
  <si>
    <t>62065 Training Expense</t>
  </si>
  <si>
    <t>Training Expense</t>
  </si>
  <si>
    <t>62065</t>
  </si>
  <si>
    <t>62055 Workers Compensation</t>
  </si>
  <si>
    <t>Workers Compensation</t>
  </si>
  <si>
    <t>62055</t>
  </si>
  <si>
    <t>80040 Travel Expense</t>
  </si>
  <si>
    <t>Travel Expense</t>
  </si>
  <si>
    <t>80040</t>
  </si>
  <si>
    <t>81050 Taxes - Local</t>
  </si>
  <si>
    <t>Taxes - Local</t>
  </si>
  <si>
    <t>81050</t>
  </si>
  <si>
    <t>81060 Taxes - State</t>
  </si>
  <si>
    <t>Taxes - State</t>
  </si>
  <si>
    <t>81060</t>
  </si>
  <si>
    <t>Total General Operating Expenses</t>
  </si>
  <si>
    <t>Sales &amp; Marketing</t>
  </si>
  <si>
    <t>67025 National Marketing Fund</t>
  </si>
  <si>
    <t>National Marketing Fund</t>
  </si>
  <si>
    <t>67025</t>
  </si>
  <si>
    <t>67002 Direct Marketing</t>
  </si>
  <si>
    <t>Direct Marketing</t>
  </si>
  <si>
    <t>67002</t>
  </si>
  <si>
    <t>67018 Promotional Items</t>
  </si>
  <si>
    <t>Promotional Items</t>
  </si>
  <si>
    <t>67018</t>
  </si>
  <si>
    <t>67028 Shows &amp; Events</t>
  </si>
  <si>
    <t>Shows &amp; Events</t>
  </si>
  <si>
    <t>67028</t>
  </si>
  <si>
    <t>67030 Contestant Incentives</t>
  </si>
  <si>
    <t>Contestant Incentives</t>
  </si>
  <si>
    <t>67030</t>
  </si>
  <si>
    <t>Total Sales &amp; Marketing</t>
  </si>
  <si>
    <t>Total Operating Expenses</t>
  </si>
  <si>
    <t>Operating Profit</t>
  </si>
  <si>
    <t>Other Income</t>
  </si>
  <si>
    <t>70012 Gains/Loss on disposal of asset</t>
  </si>
  <si>
    <t>Gains/Loss on disposal of asset</t>
  </si>
  <si>
    <t>70012</t>
  </si>
  <si>
    <t>Other Expenses</t>
  </si>
  <si>
    <t>80070 PortCo Expenses</t>
  </si>
  <si>
    <t>PortCo Expenses</t>
  </si>
  <si>
    <t>80070</t>
  </si>
  <si>
    <t>81000 Interest &amp; Other Expenses</t>
  </si>
  <si>
    <t>Interest &amp; Other Expenses</t>
  </si>
  <si>
    <t>81000</t>
  </si>
  <si>
    <t>81035 Interest Expense</t>
  </si>
  <si>
    <t>Interest Expense</t>
  </si>
  <si>
    <t>81035</t>
  </si>
  <si>
    <t>82010 Depreciation Expense</t>
  </si>
  <si>
    <t>Depreciation Expense</t>
  </si>
  <si>
    <t>82010</t>
  </si>
  <si>
    <t>82020 Amortization Expense</t>
  </si>
  <si>
    <t>Amortization Expense</t>
  </si>
  <si>
    <t>82020</t>
  </si>
  <si>
    <t>Earnings Before Interest &amp; Tax</t>
  </si>
  <si>
    <t>Net Income</t>
  </si>
  <si>
    <t>EBITDA</t>
  </si>
  <si>
    <t>Adjustments for Allocated Store One-time &amp; Discretionary Expenses (1)</t>
  </si>
  <si>
    <t>Total Labor</t>
  </si>
  <si>
    <t xml:space="preserve">
Total Operating Expenses</t>
  </si>
  <si>
    <t>Corporate Allocations Excluded from Store P&amp;Ls (2)</t>
  </si>
  <si>
    <t>63005 General Liability Insurance</t>
  </si>
  <si>
    <t>62057 Meals &amp; Incentives</t>
  </si>
  <si>
    <t>62035 Payroll Processing Fees</t>
  </si>
  <si>
    <t>63016 Professional Fees - Bookkeeping</t>
  </si>
  <si>
    <t>63018 Professional Fees - Collections</t>
  </si>
  <si>
    <t>63010 Professional Fees - Accounting</t>
  </si>
  <si>
    <t>63017 Professional Fees - Consulting</t>
  </si>
  <si>
    <t>63015 Professional Fees - Legal</t>
  </si>
  <si>
    <t>62060 Recruiting Expense</t>
  </si>
  <si>
    <t>90000 Ask My Accountant</t>
  </si>
  <si>
    <t>80010 Automobile Expense</t>
  </si>
  <si>
    <t>80050 Management Fees</t>
  </si>
  <si>
    <t>80060 Charitable Contributions</t>
  </si>
  <si>
    <t>80020 Meals</t>
  </si>
  <si>
    <t>81010 Bank Charges</t>
  </si>
  <si>
    <t>81030 Finance Charge</t>
  </si>
  <si>
    <t>80075 Other Legal Expenses</t>
  </si>
  <si>
    <t>81070 Penalties and Settlements</t>
  </si>
  <si>
    <t>70010 Miscellaneous Income</t>
  </si>
  <si>
    <t>70000 Other Income</t>
  </si>
  <si>
    <t>70013 Gain on Lease Termination</t>
  </si>
  <si>
    <t>80000 Other Misc. General Operating</t>
  </si>
  <si>
    <t>Reported Net Income</t>
  </si>
  <si>
    <t>Source: company internal financials.</t>
  </si>
  <si>
    <t>(1) Adjustments for allocated corporate overhead, one-time and discretionary expenses included in store P&amp;Ls.</t>
  </si>
  <si>
    <t>(2) Corporate overhead allocations added back to store P&amp;Ls to tie to reported Net Income.</t>
  </si>
  <si>
    <t>TTM Aug</t>
  </si>
  <si>
    <t>TTM Oct</t>
  </si>
  <si>
    <t>TTM Sep</t>
  </si>
  <si>
    <t>DryBar TTM Store P&amp;Ls</t>
  </si>
  <si>
    <t>Oct vs Sep</t>
  </si>
  <si>
    <t>Oct vs Aug</t>
  </si>
  <si>
    <t>Adjusted EBITDA (Buyer)</t>
  </si>
  <si>
    <t>TTM Nov</t>
  </si>
  <si>
    <t>101 Brentwood</t>
  </si>
  <si>
    <t>102 Studio City</t>
  </si>
  <si>
    <t>104 West Hollywood</t>
  </si>
  <si>
    <t>107 Manhattan Beach El Segundo</t>
  </si>
  <si>
    <t>108 Westlake Village</t>
  </si>
  <si>
    <t>115 Santa Monica</t>
  </si>
  <si>
    <t>116 Pasadena</t>
  </si>
  <si>
    <t>121 Encino</t>
  </si>
  <si>
    <t>129 Los Angeles West 3rd</t>
  </si>
  <si>
    <t>143 Topanga</t>
  </si>
  <si>
    <t>151 Culver City</t>
  </si>
  <si>
    <t>164 Burbank</t>
  </si>
  <si>
    <t>190 DTLA / Block</t>
  </si>
  <si>
    <t>191 Torrance at Rolling Hills</t>
  </si>
  <si>
    <t>DryBar Valuation Analysis</t>
  </si>
  <si>
    <t>TTM Jan.26</t>
  </si>
  <si>
    <t>Pro Forma TTM January 2026</t>
  </si>
  <si>
    <t>FN</t>
  </si>
  <si>
    <t>Cons.</t>
  </si>
  <si>
    <t>Brentwood</t>
  </si>
  <si>
    <t>Studio City</t>
  </si>
  <si>
    <t>West Hollywood</t>
  </si>
  <si>
    <t>El Segundo</t>
  </si>
  <si>
    <t>Westlake Village</t>
  </si>
  <si>
    <t>Santa Monica</t>
  </si>
  <si>
    <t>Pasadena</t>
  </si>
  <si>
    <t>Encino</t>
  </si>
  <si>
    <t>West 3rd</t>
  </si>
  <si>
    <t>Topanga</t>
  </si>
  <si>
    <t>Culver City</t>
  </si>
  <si>
    <t>Burbank</t>
  </si>
  <si>
    <t>DTLA / Block</t>
  </si>
  <si>
    <t>Torrance</t>
  </si>
  <si>
    <t>Flatiron</t>
  </si>
  <si>
    <t>Parker Meridien</t>
  </si>
  <si>
    <t>Tribeca</t>
  </si>
  <si>
    <t>Midtown East</t>
  </si>
  <si>
    <t>Roslyn</t>
  </si>
  <si>
    <t>Greenwich</t>
  </si>
  <si>
    <t>Brookfield</t>
  </si>
  <si>
    <t>Soho</t>
  </si>
  <si>
    <t>Hells Kitchen</t>
  </si>
  <si>
    <t>Nordstrom Manhattan</t>
  </si>
  <si>
    <t>Fashion Show</t>
  </si>
  <si>
    <t xml:space="preserve">Green Valley </t>
  </si>
  <si>
    <t>Consolidated</t>
  </si>
  <si>
    <t>Multiple</t>
  </si>
  <si>
    <t>70013</t>
  </si>
  <si>
    <t>70010</t>
  </si>
  <si>
    <t>70000</t>
  </si>
  <si>
    <t>Total Enterprise Value</t>
  </si>
  <si>
    <t>$ in 000'</t>
  </si>
  <si>
    <t>TTM Drybar Income Statement</t>
  </si>
  <si>
    <t>63005</t>
  </si>
  <si>
    <t>62057</t>
  </si>
  <si>
    <t>62035</t>
  </si>
  <si>
    <t>63010</t>
  </si>
  <si>
    <t>62060</t>
  </si>
  <si>
    <t>80050</t>
  </si>
  <si>
    <t>81010</t>
  </si>
  <si>
    <t>81070</t>
  </si>
  <si>
    <t>Jun.25 - May.26</t>
  </si>
  <si>
    <t>Reported EBITDA</t>
  </si>
  <si>
    <t>TTM May.26 Store Standalone P&amp;Ls(1)</t>
  </si>
  <si>
    <t xml:space="preserve">FY25 Refund </t>
  </si>
  <si>
    <t>Pro Forma EBITDA</t>
  </si>
  <si>
    <t xml:space="preserve"> 63010 Professional Fees - Accounting</t>
  </si>
  <si>
    <t>Reported EBITDA (1)</t>
  </si>
  <si>
    <t>Notes</t>
  </si>
  <si>
    <t>Standalone Adjustments</t>
  </si>
  <si>
    <t>Excluded Salaries related costs</t>
  </si>
  <si>
    <t>Pro Forma EBITDA (2)</t>
  </si>
  <si>
    <t>(1) Reported EBITDA reflects standalone store performance and excludes corporate overhead beginning in Jun. 2025</t>
  </si>
  <si>
    <t>(2)Pro Forma EBITDA includes adjustments for the reduced rent at Greenwich (effective Feb. 2026) and Hell's Kitchen (effective Apr. 2026), and the FY25 workers' compensation overpayment refund.</t>
  </si>
  <si>
    <t>(2)</t>
  </si>
  <si>
    <t>(3)</t>
  </si>
  <si>
    <t>141 Brookfield</t>
  </si>
  <si>
    <t>(3) Pro Forma EBITDA includes adjustments for the reduced rent at Greenwich (effective Feb. 2026) and Hell's Kitchen (effective Apr. 2026), and the $115k refund for FY25 workers' compensation expenses</t>
  </si>
  <si>
    <t>(1) TTM May-26 Store P&amp;Ls exclude all corporate overhead expenses and reflect each store’s standalone operating performance.</t>
  </si>
  <si>
    <t>(2) Reported EBITDA represents EBITDA based on the standalone Store P&amp;Ls, before any pro forma adjustments.</t>
  </si>
  <si>
    <t>ProForma adjustments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</si>
</sst>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[$-409]mmm\-yy;@"/>
    <numFmt numFmtId="165" formatCode="&quot;$&quot;#,##0;&quot;(&quot;&quot;$&quot;#,##0&quot;)&quot;"/>
    <numFmt numFmtId="166" formatCode="&quot;$&quot;#,##0;[Red]&quot;(&quot;&quot;$&quot;#,##0&quot;)&quot;"/>
    <numFmt numFmtId="167" formatCode="_(* #,##0_);_(* \(#,##0\);_(* &quot;-&quot;??_);_(@_)"/>
    <numFmt numFmtId="168" formatCode="0.0%"/>
    <numFmt numFmtId="169" formatCode="0.0&quot;x&quot;"/>
  </numFmts>
  <fonts count="2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Calibri"/>
      <family val="2"/>
    </font>
    <font>
      <sz val="11"/>
      <name val="Calibri"/>
      <family val="2"/>
    </font>
    <font>
      <b/>
      <sz val="12"/>
      <name val="Cambria"/>
      <family val="1"/>
    </font>
    <font>
      <i/>
      <sz val="8"/>
      <name val="Calibri"/>
      <family val="2"/>
    </font>
    <font>
      <b/>
      <sz val="8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8"/>
      <color theme="1"/>
      <name val="Aptos Narrow"/>
      <family val="2"/>
      <scheme val="minor"/>
    </font>
    <font>
      <b/>
      <i/>
      <sz val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8"/>
      <color rgb="FF000000"/>
      <name val="Calibri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b/>
      <i/>
      <sz val="9"/>
      <color theme="0"/>
      <name val="Aptos Narrow"/>
      <family val="2"/>
      <scheme val="minor"/>
    </font>
    <font>
      <sz val="9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9" tint="-0.249977111117893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b/>
      <sz val="8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7" fillId="0" borderId="2" applyNumberFormat="0">
      <alignment horizontal="right"/>
    </xf>
    <xf numFmtId="165" fontId="7" fillId="0" borderId="2">
      <alignment horizontal="right"/>
    </xf>
    <xf numFmtId="0" fontId="7" fillId="0" borderId="0" applyNumberFormat="0">
      <alignment horizontal="left" indent="2"/>
    </xf>
    <xf numFmtId="0" fontId="9" fillId="0" borderId="0" applyNumberFormat="0">
      <alignment horizontal="left" indent="4"/>
    </xf>
    <xf numFmtId="165" fontId="9" fillId="0" borderId="0">
      <alignment horizontal="right"/>
    </xf>
    <xf numFmtId="0" fontId="7" fillId="0" borderId="2" applyNumberFormat="0">
      <alignment horizontal="left" indent="2"/>
    </xf>
    <xf numFmtId="165" fontId="7" fillId="0" borderId="0">
      <alignment horizontal="right"/>
    </xf>
    <xf numFmtId="0" fontId="7" fillId="0" borderId="2" applyNumberFormat="0">
      <alignment horizontal="left"/>
    </xf>
    <xf numFmtId="9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7" fillId="0" borderId="2"/>
    <xf numFmtId="0" fontId="16" fillId="0" borderId="0"/>
    <xf numFmtId="9" fontId="16" fillId="0" borderId="0" applyFont="0" applyFill="0" applyBorder="0" applyAlignment="0" applyProtection="0"/>
  </cellStyleXfs>
  <cellXfs count="128">
    <xf numFmtId="0" fontId="0" fillId="0" borderId="0" xfId="0"/>
    <xf numFmtId="43" fontId="2" fillId="0" borderId="0" xfId="1" applyFont="1"/>
    <xf numFmtId="0" fontId="4" fillId="0" borderId="1" xfId="2" applyFont="1" applyBorder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/>
    <xf numFmtId="0" fontId="2" fillId="0" borderId="0" xfId="3" applyFont="1"/>
    <xf numFmtId="0" fontId="5" fillId="0" borderId="0" xfId="3" applyFont="1"/>
    <xf numFmtId="0" fontId="6" fillId="0" borderId="0" xfId="3" applyFont="1" applyAlignment="1">
      <alignment horizontal="center" vertical="center"/>
    </xf>
    <xf numFmtId="0" fontId="2" fillId="0" borderId="0" xfId="3" applyFont="1" applyAlignment="1">
      <alignment horizontal="center" vertical="center" wrapText="1"/>
    </xf>
    <xf numFmtId="0" fontId="6" fillId="0" borderId="0" xfId="3" applyFont="1" applyAlignment="1">
      <alignment horizontal="center" vertical="center" wrapText="1"/>
    </xf>
    <xf numFmtId="0" fontId="6" fillId="0" borderId="2" xfId="4" applyFont="1" applyAlignment="1">
      <alignment horizontal="left"/>
    </xf>
    <xf numFmtId="0" fontId="6" fillId="0" borderId="2" xfId="4" applyFont="1" applyAlignment="1">
      <alignment horizontal="center" vertical="center"/>
    </xf>
    <xf numFmtId="164" fontId="5" fillId="0" borderId="2" xfId="4" applyNumberFormat="1" applyFont="1" applyAlignment="1">
      <alignment horizontal="center" vertical="center"/>
    </xf>
    <xf numFmtId="0" fontId="5" fillId="0" borderId="2" xfId="4" applyNumberFormat="1" applyFont="1" applyAlignment="1">
      <alignment horizontal="center" vertical="center"/>
    </xf>
    <xf numFmtId="0" fontId="8" fillId="0" borderId="0" xfId="4" applyFont="1" applyBorder="1" applyAlignment="1">
      <alignment horizontal="left"/>
    </xf>
    <xf numFmtId="0" fontId="8" fillId="0" borderId="0" xfId="4" applyFont="1" applyBorder="1" applyAlignment="1">
      <alignment horizontal="center" vertical="center"/>
    </xf>
    <xf numFmtId="165" fontId="8" fillId="0" borderId="0" xfId="5" applyFont="1" applyBorder="1">
      <alignment horizontal="right"/>
    </xf>
    <xf numFmtId="0" fontId="8" fillId="0" borderId="0" xfId="6" applyFont="1">
      <alignment horizontal="left" indent="2"/>
    </xf>
    <xf numFmtId="49" fontId="2" fillId="0" borderId="0" xfId="2" applyNumberFormat="1" applyFont="1" applyAlignment="1">
      <alignment horizontal="left"/>
    </xf>
    <xf numFmtId="165" fontId="2" fillId="0" borderId="0" xfId="1" applyNumberFormat="1" applyFont="1"/>
    <xf numFmtId="0" fontId="10" fillId="0" borderId="0" xfId="7" applyFont="1">
      <alignment horizontal="left" indent="4"/>
    </xf>
    <xf numFmtId="0" fontId="10" fillId="0" borderId="0" xfId="7" applyFont="1" applyAlignment="1">
      <alignment horizontal="left"/>
    </xf>
    <xf numFmtId="165" fontId="10" fillId="0" borderId="0" xfId="8" applyFont="1">
      <alignment horizontal="right"/>
    </xf>
    <xf numFmtId="0" fontId="8" fillId="0" borderId="3" xfId="9" applyFont="1" applyBorder="1">
      <alignment horizontal="left" indent="2"/>
    </xf>
    <xf numFmtId="0" fontId="8" fillId="0" borderId="3" xfId="9" applyFont="1" applyBorder="1" applyAlignment="1">
      <alignment horizontal="left"/>
    </xf>
    <xf numFmtId="165" fontId="8" fillId="0" borderId="3" xfId="5" applyFont="1" applyBorder="1">
      <alignment horizontal="right"/>
    </xf>
    <xf numFmtId="0" fontId="8" fillId="0" borderId="0" xfId="6" applyFont="1" applyAlignment="1">
      <alignment horizontal="left"/>
    </xf>
    <xf numFmtId="165" fontId="8" fillId="0" borderId="0" xfId="10" applyFont="1">
      <alignment horizontal="right"/>
    </xf>
    <xf numFmtId="0" fontId="8" fillId="0" borderId="3" xfId="11" applyFont="1" applyBorder="1">
      <alignment horizontal="left"/>
    </xf>
    <xf numFmtId="0" fontId="8" fillId="0" borderId="3" xfId="11" applyFont="1" applyBorder="1" applyAlignment="1">
      <alignment horizontal="left" indent="1"/>
    </xf>
    <xf numFmtId="0" fontId="10" fillId="0" borderId="0" xfId="11" applyFont="1" applyBorder="1">
      <alignment horizontal="left"/>
    </xf>
    <xf numFmtId="165" fontId="10" fillId="0" borderId="0" xfId="5" applyFont="1" applyBorder="1">
      <alignment horizontal="right"/>
    </xf>
    <xf numFmtId="0" fontId="10" fillId="0" borderId="0" xfId="6" applyFont="1">
      <alignment horizontal="left" indent="2"/>
    </xf>
    <xf numFmtId="0" fontId="10" fillId="0" borderId="0" xfId="6" applyFont="1" applyAlignment="1">
      <alignment horizontal="left"/>
    </xf>
    <xf numFmtId="165" fontId="10" fillId="0" borderId="0" xfId="10" applyFont="1">
      <alignment horizontal="right"/>
    </xf>
    <xf numFmtId="0" fontId="10" fillId="0" borderId="3" xfId="9" applyFont="1" applyBorder="1">
      <alignment horizontal="left" indent="2"/>
    </xf>
    <xf numFmtId="0" fontId="10" fillId="0" borderId="3" xfId="9" applyFont="1" applyBorder="1" applyAlignment="1">
      <alignment horizontal="left"/>
    </xf>
    <xf numFmtId="165" fontId="10" fillId="0" borderId="3" xfId="5" applyFont="1" applyBorder="1">
      <alignment horizontal="right"/>
    </xf>
    <xf numFmtId="0" fontId="10" fillId="0" borderId="4" xfId="9" applyFont="1" applyBorder="1">
      <alignment horizontal="left" indent="2"/>
    </xf>
    <xf numFmtId="0" fontId="10" fillId="0" borderId="4" xfId="9" applyFont="1" applyBorder="1" applyAlignment="1">
      <alignment horizontal="left"/>
    </xf>
    <xf numFmtId="165" fontId="10" fillId="0" borderId="4" xfId="5" applyFont="1" applyBorder="1">
      <alignment horizontal="right"/>
    </xf>
    <xf numFmtId="0" fontId="10" fillId="0" borderId="2" xfId="11" applyFont="1" applyAlignment="1">
      <alignment horizontal="left" indent="1"/>
    </xf>
    <xf numFmtId="0" fontId="10" fillId="0" borderId="2" xfId="11" applyFont="1">
      <alignment horizontal="left"/>
    </xf>
    <xf numFmtId="165" fontId="10" fillId="0" borderId="2" xfId="5" applyFont="1">
      <alignment horizontal="right"/>
    </xf>
    <xf numFmtId="0" fontId="8" fillId="0" borderId="2" xfId="11" applyFont="1">
      <alignment horizontal="left"/>
    </xf>
    <xf numFmtId="165" fontId="8" fillId="0" borderId="2" xfId="5" applyFont="1">
      <alignment horizontal="right"/>
    </xf>
    <xf numFmtId="0" fontId="10" fillId="0" borderId="3" xfId="11" applyFont="1" applyBorder="1" applyAlignment="1">
      <alignment horizontal="left" indent="1"/>
    </xf>
    <xf numFmtId="0" fontId="10" fillId="0" borderId="3" xfId="11" applyFont="1" applyBorder="1">
      <alignment horizontal="left"/>
    </xf>
    <xf numFmtId="0" fontId="8" fillId="0" borderId="0" xfId="11" applyFont="1" applyBorder="1">
      <alignment horizontal="left"/>
    </xf>
    <xf numFmtId="166" fontId="8" fillId="0" borderId="0" xfId="5" applyNumberFormat="1" applyFont="1" applyBorder="1">
      <alignment horizontal="right"/>
    </xf>
    <xf numFmtId="0" fontId="10" fillId="0" borderId="0" xfId="11" applyFont="1" applyBorder="1" applyAlignment="1">
      <alignment horizontal="left" indent="1"/>
    </xf>
    <xf numFmtId="166" fontId="8" fillId="0" borderId="3" xfId="5" applyNumberFormat="1" applyFont="1" applyBorder="1">
      <alignment horizontal="right"/>
    </xf>
    <xf numFmtId="166" fontId="10" fillId="0" borderId="0" xfId="8" applyNumberFormat="1" applyFont="1">
      <alignment horizontal="right"/>
    </xf>
    <xf numFmtId="43" fontId="2" fillId="0" borderId="0" xfId="1" applyFont="1" applyFill="1"/>
    <xf numFmtId="4" fontId="11" fillId="0" borderId="0" xfId="0" applyNumberFormat="1" applyFont="1" applyAlignment="1">
      <alignment wrapText="1"/>
    </xf>
    <xf numFmtId="0" fontId="2" fillId="0" borderId="0" xfId="3" applyFont="1" applyAlignment="1">
      <alignment horizontal="center" vertical="center"/>
    </xf>
    <xf numFmtId="0" fontId="6" fillId="0" borderId="0" xfId="3" applyFont="1"/>
    <xf numFmtId="0" fontId="6" fillId="0" borderId="3" xfId="3" applyFont="1" applyBorder="1"/>
    <xf numFmtId="0" fontId="2" fillId="0" borderId="0" xfId="3" quotePrefix="1" applyFont="1"/>
    <xf numFmtId="0" fontId="6" fillId="0" borderId="0" xfId="2" applyFont="1"/>
    <xf numFmtId="0" fontId="2" fillId="0" borderId="0" xfId="2" applyFont="1"/>
    <xf numFmtId="0" fontId="2" fillId="0" borderId="3" xfId="3" applyFont="1" applyBorder="1"/>
    <xf numFmtId="0" fontId="2" fillId="0" borderId="3" xfId="3" applyFont="1" applyBorder="1" applyAlignment="1">
      <alignment horizontal="center" vertical="center"/>
    </xf>
    <xf numFmtId="43" fontId="2" fillId="0" borderId="0" xfId="1" applyFont="1" applyAlignment="1">
      <alignment horizontal="center"/>
    </xf>
    <xf numFmtId="0" fontId="2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12" fillId="2" borderId="0" xfId="3" applyFont="1" applyFill="1" applyAlignment="1">
      <alignment horizontal="center"/>
    </xf>
    <xf numFmtId="168" fontId="15" fillId="3" borderId="0" xfId="12" applyNumberFormat="1" applyFont="1" applyFill="1" applyBorder="1" applyAlignment="1">
      <alignment horizontal="right"/>
    </xf>
    <xf numFmtId="0" fontId="6" fillId="3" borderId="0" xfId="3" applyFont="1" applyFill="1" applyAlignment="1">
      <alignment horizontal="center" vertical="center" wrapText="1"/>
    </xf>
    <xf numFmtId="0" fontId="18" fillId="0" borderId="0" xfId="3" quotePrefix="1" applyFont="1"/>
    <xf numFmtId="0" fontId="2" fillId="0" borderId="0" xfId="3" applyFont="1" applyAlignment="1">
      <alignment horizontal="left" vertical="center"/>
    </xf>
    <xf numFmtId="0" fontId="8" fillId="2" borderId="3" xfId="11" applyFont="1" applyFill="1" applyBorder="1">
      <alignment horizontal="left"/>
    </xf>
    <xf numFmtId="0" fontId="2" fillId="2" borderId="3" xfId="3" applyFont="1" applyFill="1" applyBorder="1"/>
    <xf numFmtId="0" fontId="2" fillId="2" borderId="3" xfId="3" applyFont="1" applyFill="1" applyBorder="1" applyAlignment="1">
      <alignment horizontal="center" vertical="center"/>
    </xf>
    <xf numFmtId="166" fontId="8" fillId="2" borderId="3" xfId="5" applyNumberFormat="1" applyFont="1" applyFill="1" applyBorder="1">
      <alignment horizontal="right"/>
    </xf>
    <xf numFmtId="0" fontId="19" fillId="0" borderId="0" xfId="0" applyFont="1"/>
    <xf numFmtId="0" fontId="20" fillId="0" borderId="1" xfId="2" applyFont="1" applyBorder="1"/>
    <xf numFmtId="0" fontId="20" fillId="0" borderId="0" xfId="2" applyFont="1"/>
    <xf numFmtId="0" fontId="21" fillId="0" borderId="0" xfId="0" applyFont="1" applyAlignment="1">
      <alignment horizontal="centerContinuous" vertical="center"/>
    </xf>
    <xf numFmtId="0" fontId="23" fillId="0" borderId="0" xfId="3" applyFont="1" applyAlignment="1">
      <alignment horizontal="center" vertical="center"/>
    </xf>
    <xf numFmtId="0" fontId="20" fillId="0" borderId="0" xfId="3" applyFont="1" applyAlignment="1">
      <alignment horizontal="center" vertical="center"/>
    </xf>
    <xf numFmtId="0" fontId="20" fillId="6" borderId="9" xfId="3" applyFont="1" applyFill="1" applyBorder="1" applyAlignment="1">
      <alignment horizontal="center" vertical="center"/>
    </xf>
    <xf numFmtId="0" fontId="20" fillId="6" borderId="9" xfId="3" applyFont="1" applyFill="1" applyBorder="1" applyAlignment="1">
      <alignment horizontal="center" vertical="center" wrapText="1"/>
    </xf>
    <xf numFmtId="0" fontId="19" fillId="4" borderId="0" xfId="0" applyFont="1" applyFill="1"/>
    <xf numFmtId="0" fontId="20" fillId="4" borderId="0" xfId="3" applyFont="1" applyFill="1" applyAlignment="1">
      <alignment horizontal="center" vertical="center" wrapText="1"/>
    </xf>
    <xf numFmtId="0" fontId="24" fillId="7" borderId="0" xfId="0" applyFont="1" applyFill="1" applyAlignment="1">
      <alignment horizontal="left"/>
    </xf>
    <xf numFmtId="0" fontId="19" fillId="4" borderId="0" xfId="0" applyFont="1" applyFill="1" applyAlignment="1">
      <alignment horizontal="left"/>
    </xf>
    <xf numFmtId="38" fontId="19" fillId="4" borderId="0" xfId="1" applyNumberFormat="1" applyFont="1" applyFill="1" applyBorder="1"/>
    <xf numFmtId="37" fontId="19" fillId="7" borderId="0" xfId="1" applyNumberFormat="1" applyFont="1" applyFill="1" applyBorder="1"/>
    <xf numFmtId="37" fontId="19" fillId="7" borderId="0" xfId="0" applyNumberFormat="1" applyFont="1" applyFill="1"/>
    <xf numFmtId="0" fontId="24" fillId="0" borderId="0" xfId="0" applyFont="1" applyAlignment="1">
      <alignment horizontal="left"/>
    </xf>
    <xf numFmtId="169" fontId="24" fillId="0" borderId="0" xfId="0" applyNumberFormat="1" applyFont="1" applyAlignment="1">
      <alignment horizontal="left"/>
    </xf>
    <xf numFmtId="169" fontId="24" fillId="0" borderId="0" xfId="0" applyNumberFormat="1" applyFont="1" applyAlignment="1">
      <alignment horizontal="right"/>
    </xf>
    <xf numFmtId="38" fontId="19" fillId="0" borderId="0" xfId="0" applyNumberFormat="1" applyFont="1"/>
    <xf numFmtId="37" fontId="19" fillId="0" borderId="0" xfId="1" applyNumberFormat="1" applyFont="1" applyFill="1" applyBorder="1"/>
    <xf numFmtId="37" fontId="19" fillId="0" borderId="0" xfId="0" applyNumberFormat="1" applyFont="1"/>
    <xf numFmtId="0" fontId="20" fillId="0" borderId="0" xfId="3" applyFont="1" applyAlignment="1">
      <alignment horizontal="center" vertical="center" wrapText="1"/>
    </xf>
    <xf numFmtId="37" fontId="24" fillId="6" borderId="0" xfId="1" applyNumberFormat="1" applyFont="1" applyFill="1" applyBorder="1"/>
    <xf numFmtId="37" fontId="24" fillId="6" borderId="0" xfId="0" applyNumberFormat="1" applyFont="1" applyFill="1"/>
    <xf numFmtId="38" fontId="25" fillId="6" borderId="0" xfId="1" applyNumberFormat="1" applyFont="1" applyFill="1" applyBorder="1"/>
    <xf numFmtId="0" fontId="24" fillId="6" borderId="0" xfId="0" applyFont="1" applyFill="1" applyAlignment="1">
      <alignment horizontal="left"/>
    </xf>
    <xf numFmtId="0" fontId="19" fillId="6" borderId="0" xfId="0" quotePrefix="1" applyFont="1" applyFill="1" applyAlignment="1">
      <alignment horizontal="center"/>
    </xf>
    <xf numFmtId="0" fontId="19" fillId="6" borderId="0" xfId="0" quotePrefix="1" applyFont="1" applyFill="1"/>
    <xf numFmtId="0" fontId="24" fillId="6" borderId="0" xfId="0" applyFont="1" applyFill="1"/>
    <xf numFmtId="0" fontId="22" fillId="5" borderId="5" xfId="0" applyFont="1" applyFill="1" applyBorder="1" applyAlignment="1">
      <alignment horizontal="centerContinuous" vertical="center"/>
    </xf>
    <xf numFmtId="0" fontId="22" fillId="5" borderId="6" xfId="0" applyFont="1" applyFill="1" applyBorder="1" applyAlignment="1">
      <alignment horizontal="centerContinuous" vertical="center"/>
    </xf>
    <xf numFmtId="0" fontId="22" fillId="5" borderId="7" xfId="0" applyFont="1" applyFill="1" applyBorder="1" applyAlignment="1">
      <alignment horizontal="centerContinuous" vertical="center"/>
    </xf>
    <xf numFmtId="0" fontId="19" fillId="6" borderId="0" xfId="0" applyFont="1" applyFill="1" applyAlignment="1">
      <alignment horizontal="left"/>
    </xf>
    <xf numFmtId="169" fontId="19" fillId="6" borderId="0" xfId="0" applyNumberFormat="1" applyFont="1" applyFill="1" applyAlignment="1">
      <alignment horizontal="left"/>
    </xf>
    <xf numFmtId="169" fontId="19" fillId="6" borderId="10" xfId="0" applyNumberFormat="1" applyFont="1" applyFill="1" applyBorder="1" applyAlignment="1">
      <alignment horizontal="right"/>
    </xf>
    <xf numFmtId="169" fontId="19" fillId="6" borderId="8" xfId="0" applyNumberFormat="1" applyFont="1" applyFill="1" applyBorder="1" applyAlignment="1">
      <alignment horizontal="right"/>
    </xf>
    <xf numFmtId="169" fontId="19" fillId="6" borderId="0" xfId="0" applyNumberFormat="1" applyFont="1" applyFill="1" applyAlignment="1">
      <alignment horizontal="right"/>
    </xf>
    <xf numFmtId="0" fontId="26" fillId="0" borderId="0" xfId="0" applyFont="1"/>
    <xf numFmtId="0" fontId="11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167" fontId="11" fillId="0" borderId="0" xfId="1" applyNumberFormat="1" applyFont="1" applyFill="1" applyAlignment="1">
      <alignment wrapText="1"/>
    </xf>
    <xf numFmtId="0" fontId="27" fillId="6" borderId="9" xfId="3" applyFont="1" applyFill="1" applyBorder="1" applyAlignment="1">
      <alignment horizontal="center" vertical="center" wrapText="1"/>
    </xf>
    <xf numFmtId="0" fontId="20" fillId="6" borderId="0" xfId="3" applyFont="1" applyFill="1" applyAlignment="1">
      <alignment horizontal="center" vertical="center"/>
    </xf>
    <xf numFmtId="0" fontId="20" fillId="6" borderId="0" xfId="3" applyFont="1" applyFill="1" applyAlignment="1">
      <alignment horizontal="center" vertical="center" wrapText="1"/>
    </xf>
    <xf numFmtId="0" fontId="22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 vertical="center"/>
    </xf>
    <xf numFmtId="0" fontId="12" fillId="2" borderId="0" xfId="3" applyFont="1" applyFill="1"/>
    <xf numFmtId="0" fontId="2" fillId="0" borderId="1" xfId="3" applyFont="1" applyBorder="1" applyAlignment="1">
      <alignment horizontal="left" vertical="center"/>
    </xf>
    <xf numFmtId="0" fontId="2" fillId="0" borderId="3" xfId="3" applyFont="1" applyBorder="1" applyAlignment="1">
      <alignment horizontal="left" vertical="center"/>
    </xf>
    <xf numFmtId="0" fontId="11" fillId="0" borderId="0" xfId="0" applyFont="1"/>
    <xf numFmtId="9" fontId="19" fillId="0" borderId="0" xfId="12" applyFont="1"/>
    <xf numFmtId="0" fontId="22" fillId="5" borderId="8" xfId="0" applyFont="1" applyFill="1" applyBorder="1" applyAlignment="1">
      <alignment horizontal="center" vertical="center"/>
    </xf>
    <xf numFmtId="0" fontId="22" fillId="5" borderId="0" xfId="0" applyFont="1" applyFill="1" applyAlignment="1">
      <alignment horizontal="center" vertical="center"/>
    </xf>
  </cellXfs>
  <cellStyles count="17">
    <cellStyle name="$@:::false:right:false:0:false0" xfId="8" xr:uid="{E604B151-1407-490C-ADF6-EBDEEE5B8F28}"/>
    <cellStyle name="$@:::true:right:false:0:false0" xfId="5" xr:uid="{A3A656F6-B3EE-4855-B621-099D3FE6036C}"/>
    <cellStyle name="$@:::true:right:true:0:false0" xfId="10" xr:uid="{EC489F09-52A5-44E1-B566-D198D2C7A785}"/>
    <cellStyle name=":::false:left:false:4:false0" xfId="7" xr:uid="{0ECFCC1E-8868-4B55-95A6-ED869511AF30}"/>
    <cellStyle name=":::true:left:false:0:false0" xfId="11" xr:uid="{9A1CE8E0-B05E-4B3B-A5A5-643DCC2B63CE}"/>
    <cellStyle name=":::true:left:false:2:false0" xfId="9" xr:uid="{2CE4ADC5-B4BB-419D-BE45-484A5B07EE51}"/>
    <cellStyle name=":::true:left:true:2:false0" xfId="6" xr:uid="{BE2D66D9-CF58-4F01-860D-1DFF499BA160}"/>
    <cellStyle name=":::true:right:false:0:false0" xfId="4" xr:uid="{082EE8DC-9412-4925-B3D4-0B87BEFADC42}"/>
    <cellStyle name="Comma" xfId="1" builtinId="3"/>
    <cellStyle name="Comma 2" xfId="13" xr:uid="{77F3F524-242E-46B2-86A2-072A741BF159}"/>
    <cellStyle name="HeaderCellStyle" xfId="14" xr:uid="{477587B0-6FB6-447D-B0A5-9583629CD23E}"/>
    <cellStyle name="Normal" xfId="0" builtinId="0"/>
    <cellStyle name="Normal 2" xfId="2" xr:uid="{8A9B72E4-EE6D-403B-A738-12745B501F67}"/>
    <cellStyle name="Normal 3" xfId="3" xr:uid="{93C666D6-3C05-4E15-A398-534BC7E455D1}"/>
    <cellStyle name="Normal 4" xfId="15" xr:uid="{999C30D8-2E62-4675-80CA-2A096C29C184}"/>
    <cellStyle name="Percent" xfId="12" builtinId="5"/>
    <cellStyle name="Percent 2" xfId="16" xr:uid="{51474EC2-9D4D-41B2-894D-6D7C52352601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2.xml"/><Relationship Id="rId5" Type="http://schemas.openxmlformats.org/officeDocument/2006/relationships/styles" Target="styles.xml"/><Relationship Id="rId10" Type="http://schemas.openxmlformats.org/officeDocument/2006/relationships/customXml" Target="../customXml/item1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6BA54-7AD7-4AAB-958F-0B875906B4D8}">
  <sheetPr>
    <tabColor theme="1"/>
    <pageSetUpPr fitToPage="1"/>
  </sheetPr>
  <dimension ref="A4:Z169"/>
  <sheetViews>
    <sheetView showGridLines="0" view="pageBreakPreview" zoomScaleNormal="100" zoomScaleSheetLayoutView="100" workbookViewId="0">
      <pane xSplit="6" ySplit="8" topLeftCell="G37" activePane="bottomRight" state="frozen"/>
      <selection pane="topRight" activeCell="G1" sqref="G1"/>
      <selection pane="bottomLeft" activeCell="A9" sqref="A9"/>
      <selection pane="bottomRight" activeCell="M40" sqref="M40"/>
    </sheetView>
  </sheetViews>
  <sheetFormatPr defaultColWidth="9.08984375" defaultRowHeight="14.5" outlineLevelRow="1" outlineLevelCol="1" x14ac:dyDescent="0.35"/>
  <cols>
    <col min="1" max="1" width="5" style="1" customWidth="1"/>
    <col min="2" max="3" width="15.90625" style="5" customWidth="1"/>
    <col min="4" max="4" width="11.453125" style="5" hidden="1" customWidth="1" outlineLevel="1"/>
    <col min="5" max="6" width="11.453125" style="55" hidden="1" customWidth="1" outlineLevel="1"/>
    <col min="7" max="7" width="11.453125" style="55" hidden="1" customWidth="1" outlineLevel="1" collapsed="1"/>
    <col min="8" max="12" width="10.6328125" style="5" hidden="1" customWidth="1" outlineLevel="1"/>
    <col min="13" max="13" width="12.6328125" style="5" customWidth="1" collapsed="1"/>
    <col min="14" max="17" width="12.6328125" style="5" customWidth="1"/>
    <col min="18" max="19" width="10.6328125" style="5" customWidth="1"/>
    <col min="21" max="24" width="12.6328125" style="5" customWidth="1"/>
    <col min="25" max="26" width="10.6328125" style="5" customWidth="1"/>
    <col min="27" max="27" width="3.90625" style="5" customWidth="1"/>
    <col min="28" max="16384" width="9.08984375" style="5"/>
  </cols>
  <sheetData>
    <row r="4" spans="1:26" ht="15.5" thickBot="1" x14ac:dyDescent="0.35">
      <c r="B4" s="2" t="s">
        <v>283</v>
      </c>
      <c r="C4" s="2"/>
      <c r="D4" s="2"/>
      <c r="E4" s="3"/>
      <c r="F4" s="3"/>
      <c r="G4" s="3"/>
      <c r="H4" s="4"/>
      <c r="I4" s="4"/>
      <c r="J4" s="4"/>
      <c r="K4" s="4"/>
      <c r="L4" s="4"/>
      <c r="N4" s="4"/>
      <c r="O4" s="4"/>
      <c r="P4" s="4"/>
      <c r="Q4" s="4"/>
      <c r="R4" s="4"/>
      <c r="S4" s="4"/>
      <c r="T4" s="5"/>
      <c r="U4" s="4"/>
      <c r="V4" s="4"/>
      <c r="W4" s="4"/>
      <c r="X4" s="4"/>
      <c r="Y4" s="4"/>
      <c r="Z4" s="4"/>
    </row>
    <row r="5" spans="1:26" ht="12" customHeight="1" x14ac:dyDescent="0.25">
      <c r="B5" s="6" t="s">
        <v>0</v>
      </c>
      <c r="C5" s="6"/>
      <c r="D5" s="6"/>
      <c r="E5" s="7"/>
      <c r="F5" s="7"/>
      <c r="G5" s="7"/>
      <c r="H5" s="8"/>
      <c r="I5" s="8"/>
      <c r="J5" s="8"/>
      <c r="K5" s="8"/>
      <c r="N5" s="8"/>
      <c r="O5" s="8"/>
      <c r="P5" s="8"/>
      <c r="Q5" s="8"/>
      <c r="R5" s="8"/>
      <c r="T5" s="5"/>
      <c r="U5" s="8"/>
      <c r="V5" s="8"/>
      <c r="W5" s="8"/>
      <c r="X5" s="8"/>
      <c r="Y5" s="8"/>
    </row>
    <row r="6" spans="1:26" ht="15.5" customHeight="1" x14ac:dyDescent="0.25">
      <c r="C6" s="6"/>
      <c r="D6" s="6"/>
      <c r="E6" s="7"/>
      <c r="F6" s="7"/>
      <c r="G6" s="9" t="s">
        <v>1</v>
      </c>
      <c r="H6" s="9" t="s">
        <v>1</v>
      </c>
      <c r="I6" s="9" t="s">
        <v>1</v>
      </c>
      <c r="J6" s="9" t="s">
        <v>1</v>
      </c>
      <c r="K6" s="9"/>
      <c r="N6" s="9" t="s">
        <v>2</v>
      </c>
      <c r="O6" s="9" t="s">
        <v>2</v>
      </c>
      <c r="P6" s="9" t="s">
        <v>2</v>
      </c>
      <c r="Q6" s="9" t="s">
        <v>2</v>
      </c>
      <c r="R6" s="9"/>
      <c r="T6" s="5"/>
      <c r="U6" s="9" t="s">
        <v>3</v>
      </c>
      <c r="V6" s="9" t="s">
        <v>3</v>
      </c>
      <c r="W6" s="9" t="s">
        <v>3</v>
      </c>
      <c r="X6" s="9" t="s">
        <v>3</v>
      </c>
      <c r="Y6" s="9"/>
    </row>
    <row r="7" spans="1:26" s="64" customFormat="1" ht="13" customHeight="1" x14ac:dyDescent="0.25">
      <c r="A7" s="63"/>
      <c r="C7" s="65"/>
      <c r="D7" s="65"/>
      <c r="E7" s="7"/>
      <c r="F7" s="7"/>
      <c r="G7" s="66" t="s">
        <v>287</v>
      </c>
      <c r="H7" s="66" t="s">
        <v>281</v>
      </c>
      <c r="I7" s="66" t="s">
        <v>282</v>
      </c>
      <c r="J7" s="66" t="s">
        <v>280</v>
      </c>
      <c r="K7" s="68" t="s">
        <v>284</v>
      </c>
      <c r="L7" s="68" t="s">
        <v>285</v>
      </c>
      <c r="M7" s="9"/>
      <c r="N7" s="66" t="s">
        <v>287</v>
      </c>
      <c r="O7" s="66" t="s">
        <v>281</v>
      </c>
      <c r="P7" s="66" t="s">
        <v>282</v>
      </c>
      <c r="Q7" s="66" t="s">
        <v>280</v>
      </c>
      <c r="R7" s="68" t="s">
        <v>284</v>
      </c>
      <c r="S7" s="68" t="s">
        <v>285</v>
      </c>
      <c r="U7" s="66" t="s">
        <v>287</v>
      </c>
      <c r="V7" s="66" t="s">
        <v>281</v>
      </c>
      <c r="W7" s="66" t="s">
        <v>282</v>
      </c>
      <c r="X7" s="66" t="s">
        <v>280</v>
      </c>
      <c r="Y7" s="68" t="s">
        <v>284</v>
      </c>
      <c r="Z7" s="68" t="s">
        <v>285</v>
      </c>
    </row>
    <row r="8" spans="1:26" ht="12" customHeight="1" x14ac:dyDescent="0.25">
      <c r="B8" s="10"/>
      <c r="C8" s="10"/>
      <c r="D8" s="10"/>
      <c r="E8" s="11"/>
      <c r="F8" s="11"/>
      <c r="G8" s="11"/>
      <c r="H8" s="12"/>
      <c r="I8" s="12"/>
      <c r="J8" s="12"/>
      <c r="K8" s="9"/>
      <c r="N8" s="12"/>
      <c r="O8" s="12"/>
      <c r="P8" s="12"/>
      <c r="Q8" s="12"/>
      <c r="R8" s="9"/>
      <c r="T8" s="5"/>
      <c r="U8" s="12"/>
      <c r="V8" s="12"/>
      <c r="W8" s="12"/>
      <c r="X8" s="12"/>
      <c r="Y8" s="9"/>
    </row>
    <row r="9" spans="1:26" ht="12" customHeight="1" outlineLevel="1" x14ac:dyDescent="0.25">
      <c r="B9" s="14" t="s">
        <v>15</v>
      </c>
      <c r="C9" s="14"/>
      <c r="D9" s="14"/>
      <c r="E9" s="15"/>
      <c r="F9" s="15" t="s">
        <v>16</v>
      </c>
      <c r="G9" s="15"/>
      <c r="H9" s="16"/>
      <c r="I9" s="16"/>
      <c r="J9" s="16"/>
      <c r="K9" s="9"/>
      <c r="N9" s="16"/>
      <c r="O9" s="16"/>
      <c r="P9" s="16"/>
      <c r="Q9" s="16"/>
      <c r="R9" s="9"/>
      <c r="T9" s="5"/>
      <c r="U9" s="16"/>
      <c r="V9" s="16"/>
      <c r="W9" s="16"/>
      <c r="X9" s="16"/>
      <c r="Y9" s="9"/>
    </row>
    <row r="10" spans="1:26" ht="12" customHeight="1" outlineLevel="1" x14ac:dyDescent="0.25">
      <c r="B10" s="17" t="s">
        <v>15</v>
      </c>
      <c r="C10" s="17"/>
      <c r="D10" s="17"/>
      <c r="E10" s="18"/>
      <c r="F10" s="18"/>
      <c r="G10" s="18"/>
      <c r="T10" s="5"/>
    </row>
    <row r="11" spans="1:26" ht="12" customHeight="1" outlineLevel="1" x14ac:dyDescent="0.25">
      <c r="A11" s="19"/>
      <c r="B11" s="20" t="s">
        <v>17</v>
      </c>
      <c r="C11" s="20"/>
      <c r="D11" s="20"/>
      <c r="E11" s="21" t="s">
        <v>18</v>
      </c>
      <c r="F11" s="21" t="s">
        <v>19</v>
      </c>
      <c r="G11" s="22" t="e">
        <f>#REF!</f>
        <v>#REF!</v>
      </c>
      <c r="H11" s="22" t="e">
        <f>#REF!</f>
        <v>#REF!</v>
      </c>
      <c r="I11" s="22" t="e">
        <f>#REF!</f>
        <v>#REF!</v>
      </c>
      <c r="J11" s="22" t="e">
        <f>#REF!</f>
        <v>#REF!</v>
      </c>
      <c r="K11" s="22"/>
      <c r="N11" s="22" t="e">
        <f>#REF!</f>
        <v>#REF!</v>
      </c>
      <c r="O11" s="22" t="e">
        <f>#REF!</f>
        <v>#REF!</v>
      </c>
      <c r="P11" s="22" t="e">
        <f>#REF!</f>
        <v>#REF!</v>
      </c>
      <c r="Q11" s="22" t="e">
        <f>#REF!</f>
        <v>#REF!</v>
      </c>
      <c r="R11" s="22"/>
      <c r="T11" s="5"/>
      <c r="U11" s="22" t="e">
        <f>#REF!</f>
        <v>#REF!</v>
      </c>
      <c r="V11" s="22" t="e">
        <f>#REF!</f>
        <v>#REF!</v>
      </c>
      <c r="W11" s="22" t="e">
        <f>#REF!</f>
        <v>#REF!</v>
      </c>
      <c r="X11" s="22" t="e">
        <f>#REF!</f>
        <v>#REF!</v>
      </c>
      <c r="Y11" s="22"/>
    </row>
    <row r="12" spans="1:26" ht="12" customHeight="1" outlineLevel="1" x14ac:dyDescent="0.25">
      <c r="A12" s="19"/>
      <c r="B12" s="20" t="s">
        <v>20</v>
      </c>
      <c r="C12" s="20"/>
      <c r="D12" s="20"/>
      <c r="E12" s="21" t="s">
        <v>21</v>
      </c>
      <c r="F12" s="21" t="s">
        <v>22</v>
      </c>
      <c r="G12" s="22" t="e">
        <f>#REF!</f>
        <v>#REF!</v>
      </c>
      <c r="H12" s="22" t="e">
        <f>#REF!</f>
        <v>#REF!</v>
      </c>
      <c r="I12" s="22" t="e">
        <f>#REF!</f>
        <v>#REF!</v>
      </c>
      <c r="J12" s="22" t="e">
        <f>#REF!</f>
        <v>#REF!</v>
      </c>
      <c r="K12" s="22"/>
      <c r="N12" s="22" t="e">
        <f>#REF!</f>
        <v>#REF!</v>
      </c>
      <c r="O12" s="22" t="e">
        <f>#REF!</f>
        <v>#REF!</v>
      </c>
      <c r="P12" s="22" t="e">
        <f>#REF!</f>
        <v>#REF!</v>
      </c>
      <c r="Q12" s="22" t="e">
        <f>#REF!</f>
        <v>#REF!</v>
      </c>
      <c r="R12" s="22"/>
      <c r="T12" s="5"/>
      <c r="U12" s="22" t="e">
        <f>#REF!</f>
        <v>#REF!</v>
      </c>
      <c r="V12" s="22" t="e">
        <f>#REF!</f>
        <v>#REF!</v>
      </c>
      <c r="W12" s="22" t="e">
        <f>#REF!</f>
        <v>#REF!</v>
      </c>
      <c r="X12" s="22" t="e">
        <f>#REF!</f>
        <v>#REF!</v>
      </c>
      <c r="Y12" s="22"/>
    </row>
    <row r="13" spans="1:26" ht="12" customHeight="1" outlineLevel="1" x14ac:dyDescent="0.25">
      <c r="A13" s="19"/>
      <c r="B13" s="20" t="s">
        <v>23</v>
      </c>
      <c r="C13" s="20"/>
      <c r="D13" s="20"/>
      <c r="E13" s="21" t="s">
        <v>24</v>
      </c>
      <c r="F13" s="21" t="s">
        <v>25</v>
      </c>
      <c r="G13" s="22" t="e">
        <f>#REF!</f>
        <v>#REF!</v>
      </c>
      <c r="H13" s="22" t="e">
        <f>#REF!</f>
        <v>#REF!</v>
      </c>
      <c r="I13" s="22" t="e">
        <f>#REF!</f>
        <v>#REF!</v>
      </c>
      <c r="J13" s="22" t="e">
        <f>#REF!</f>
        <v>#REF!</v>
      </c>
      <c r="K13" s="22"/>
      <c r="N13" s="22" t="e">
        <f>#REF!</f>
        <v>#REF!</v>
      </c>
      <c r="O13" s="22" t="e">
        <f>#REF!</f>
        <v>#REF!</v>
      </c>
      <c r="P13" s="22" t="e">
        <f>#REF!</f>
        <v>#REF!</v>
      </c>
      <c r="Q13" s="22" t="e">
        <f>#REF!</f>
        <v>#REF!</v>
      </c>
      <c r="R13" s="22"/>
      <c r="T13" s="5"/>
      <c r="U13" s="22" t="e">
        <f>#REF!</f>
        <v>#REF!</v>
      </c>
      <c r="V13" s="22" t="e">
        <f>#REF!</f>
        <v>#REF!</v>
      </c>
      <c r="W13" s="22" t="e">
        <f>#REF!</f>
        <v>#REF!</v>
      </c>
      <c r="X13" s="22" t="e">
        <f>#REF!</f>
        <v>#REF!</v>
      </c>
      <c r="Y13" s="22"/>
    </row>
    <row r="14" spans="1:26" ht="12" customHeight="1" outlineLevel="1" x14ac:dyDescent="0.25">
      <c r="A14" s="19"/>
      <c r="B14" s="20" t="s">
        <v>26</v>
      </c>
      <c r="C14" s="20"/>
      <c r="D14" s="20"/>
      <c r="E14" s="21" t="s">
        <v>27</v>
      </c>
      <c r="F14" s="21" t="s">
        <v>28</v>
      </c>
      <c r="G14" s="22" t="e">
        <f>#REF!</f>
        <v>#REF!</v>
      </c>
      <c r="H14" s="22" t="e">
        <f>#REF!</f>
        <v>#REF!</v>
      </c>
      <c r="I14" s="22" t="e">
        <f>#REF!</f>
        <v>#REF!</v>
      </c>
      <c r="J14" s="22" t="e">
        <f>#REF!</f>
        <v>#REF!</v>
      </c>
      <c r="K14" s="22"/>
      <c r="N14" s="22" t="e">
        <f>#REF!</f>
        <v>#REF!</v>
      </c>
      <c r="O14" s="22" t="e">
        <f>#REF!</f>
        <v>#REF!</v>
      </c>
      <c r="P14" s="22" t="e">
        <f>#REF!</f>
        <v>#REF!</v>
      </c>
      <c r="Q14" s="22" t="e">
        <f>#REF!</f>
        <v>#REF!</v>
      </c>
      <c r="R14" s="22"/>
      <c r="T14" s="5"/>
      <c r="U14" s="22" t="e">
        <f>#REF!</f>
        <v>#REF!</v>
      </c>
      <c r="V14" s="22" t="e">
        <f>#REF!</f>
        <v>#REF!</v>
      </c>
      <c r="W14" s="22" t="e">
        <f>#REF!</f>
        <v>#REF!</v>
      </c>
      <c r="X14" s="22" t="e">
        <f>#REF!</f>
        <v>#REF!</v>
      </c>
      <c r="Y14" s="22"/>
    </row>
    <row r="15" spans="1:26" ht="12" customHeight="1" outlineLevel="1" x14ac:dyDescent="0.25">
      <c r="A15" s="19"/>
      <c r="B15" s="23" t="s">
        <v>29</v>
      </c>
      <c r="C15" s="23"/>
      <c r="D15" s="23"/>
      <c r="E15" s="24"/>
      <c r="F15" s="24"/>
      <c r="G15" s="25" t="e">
        <f>#REF!</f>
        <v>#REF!</v>
      </c>
      <c r="H15" s="25" t="e">
        <f>#REF!</f>
        <v>#REF!</v>
      </c>
      <c r="I15" s="25" t="e">
        <f>#REF!</f>
        <v>#REF!</v>
      </c>
      <c r="J15" s="25" t="e">
        <f>#REF!</f>
        <v>#REF!</v>
      </c>
      <c r="K15" s="16"/>
      <c r="N15" s="25" t="e">
        <f>#REF!</f>
        <v>#REF!</v>
      </c>
      <c r="O15" s="25" t="e">
        <f>#REF!</f>
        <v>#REF!</v>
      </c>
      <c r="P15" s="25" t="e">
        <f>#REF!</f>
        <v>#REF!</v>
      </c>
      <c r="Q15" s="25" t="e">
        <f>#REF!</f>
        <v>#REF!</v>
      </c>
      <c r="R15" s="16"/>
      <c r="T15" s="5"/>
      <c r="U15" s="25" t="e">
        <f>#REF!</f>
        <v>#REF!</v>
      </c>
      <c r="V15" s="25" t="e">
        <f>#REF!</f>
        <v>#REF!</v>
      </c>
      <c r="W15" s="25" t="e">
        <f>#REF!</f>
        <v>#REF!</v>
      </c>
      <c r="X15" s="25" t="e">
        <f>#REF!</f>
        <v>#REF!</v>
      </c>
      <c r="Y15" s="16"/>
    </row>
    <row r="16" spans="1:26" ht="12" customHeight="1" outlineLevel="1" x14ac:dyDescent="0.25">
      <c r="A16" s="19"/>
      <c r="B16" s="17" t="s">
        <v>30</v>
      </c>
      <c r="C16" s="17"/>
      <c r="D16" s="17"/>
      <c r="E16" s="26"/>
      <c r="F16" s="26"/>
      <c r="G16" s="27" t="e">
        <f>#REF!</f>
        <v>#REF!</v>
      </c>
      <c r="H16" s="27" t="e">
        <f>#REF!</f>
        <v>#REF!</v>
      </c>
      <c r="I16" s="27" t="e">
        <f>#REF!</f>
        <v>#REF!</v>
      </c>
      <c r="J16" s="27" t="e">
        <f>#REF!</f>
        <v>#REF!</v>
      </c>
      <c r="K16" s="27"/>
      <c r="N16" s="27" t="e">
        <f>#REF!</f>
        <v>#REF!</v>
      </c>
      <c r="O16" s="27" t="e">
        <f>#REF!</f>
        <v>#REF!</v>
      </c>
      <c r="P16" s="27" t="e">
        <f>#REF!</f>
        <v>#REF!</v>
      </c>
      <c r="Q16" s="27" t="e">
        <f>#REF!</f>
        <v>#REF!</v>
      </c>
      <c r="R16" s="27"/>
      <c r="T16" s="5"/>
      <c r="U16" s="27" t="e">
        <f>#REF!</f>
        <v>#REF!</v>
      </c>
      <c r="V16" s="27" t="e">
        <f>#REF!</f>
        <v>#REF!</v>
      </c>
      <c r="W16" s="27" t="e">
        <f>#REF!</f>
        <v>#REF!</v>
      </c>
      <c r="X16" s="27" t="e">
        <f>#REF!</f>
        <v>#REF!</v>
      </c>
      <c r="Y16" s="27"/>
    </row>
    <row r="17" spans="1:26" ht="12" customHeight="1" outlineLevel="1" x14ac:dyDescent="0.25">
      <c r="A17" s="19"/>
      <c r="B17" s="20" t="s">
        <v>31</v>
      </c>
      <c r="C17" s="20"/>
      <c r="D17" s="20"/>
      <c r="E17" s="21" t="s">
        <v>30</v>
      </c>
      <c r="F17" s="21" t="s">
        <v>32</v>
      </c>
      <c r="G17" s="22" t="e">
        <f>#REF!</f>
        <v>#REF!</v>
      </c>
      <c r="H17" s="22" t="e">
        <f>#REF!</f>
        <v>#REF!</v>
      </c>
      <c r="I17" s="22" t="e">
        <f>#REF!</f>
        <v>#REF!</v>
      </c>
      <c r="J17" s="22" t="e">
        <f>#REF!</f>
        <v>#REF!</v>
      </c>
      <c r="K17" s="22"/>
      <c r="N17" s="22" t="e">
        <f>#REF!</f>
        <v>#REF!</v>
      </c>
      <c r="O17" s="22" t="e">
        <f>#REF!</f>
        <v>#REF!</v>
      </c>
      <c r="P17" s="22" t="e">
        <f>#REF!</f>
        <v>#REF!</v>
      </c>
      <c r="Q17" s="22" t="e">
        <f>#REF!</f>
        <v>#REF!</v>
      </c>
      <c r="R17" s="22"/>
      <c r="T17" s="5"/>
      <c r="U17" s="22" t="e">
        <f>#REF!</f>
        <v>#REF!</v>
      </c>
      <c r="V17" s="22" t="e">
        <f>#REF!</f>
        <v>#REF!</v>
      </c>
      <c r="W17" s="22" t="e">
        <f>#REF!</f>
        <v>#REF!</v>
      </c>
      <c r="X17" s="22" t="e">
        <f>#REF!</f>
        <v>#REF!</v>
      </c>
      <c r="Y17" s="22"/>
    </row>
    <row r="18" spans="1:26" ht="12" customHeight="1" outlineLevel="1" x14ac:dyDescent="0.25">
      <c r="A18" s="19"/>
      <c r="B18" s="20" t="s">
        <v>33</v>
      </c>
      <c r="C18" s="20"/>
      <c r="D18" s="20"/>
      <c r="E18" s="21" t="s">
        <v>34</v>
      </c>
      <c r="F18" s="21" t="s">
        <v>35</v>
      </c>
      <c r="G18" s="22" t="e">
        <f>#REF!</f>
        <v>#REF!</v>
      </c>
      <c r="H18" s="22" t="e">
        <f>#REF!</f>
        <v>#REF!</v>
      </c>
      <c r="I18" s="22" t="e">
        <f>#REF!</f>
        <v>#REF!</v>
      </c>
      <c r="J18" s="22" t="e">
        <f>#REF!</f>
        <v>#REF!</v>
      </c>
      <c r="K18" s="22"/>
      <c r="N18" s="22" t="e">
        <f>#REF!</f>
        <v>#REF!</v>
      </c>
      <c r="O18" s="22" t="e">
        <f>#REF!</f>
        <v>#REF!</v>
      </c>
      <c r="P18" s="22" t="e">
        <f>#REF!</f>
        <v>#REF!</v>
      </c>
      <c r="Q18" s="22" t="e">
        <f>#REF!</f>
        <v>#REF!</v>
      </c>
      <c r="R18" s="22"/>
      <c r="T18" s="5"/>
      <c r="U18" s="22" t="e">
        <f>#REF!</f>
        <v>#REF!</v>
      </c>
      <c r="V18" s="22" t="e">
        <f>#REF!</f>
        <v>#REF!</v>
      </c>
      <c r="W18" s="22" t="e">
        <f>#REF!</f>
        <v>#REF!</v>
      </c>
      <c r="X18" s="22" t="e">
        <f>#REF!</f>
        <v>#REF!</v>
      </c>
      <c r="Y18" s="22"/>
    </row>
    <row r="19" spans="1:26" ht="12" customHeight="1" x14ac:dyDescent="0.25">
      <c r="A19" s="19"/>
      <c r="B19" s="28" t="s">
        <v>36</v>
      </c>
      <c r="C19" s="29"/>
      <c r="D19" s="29"/>
      <c r="E19" s="28"/>
      <c r="F19" s="28"/>
      <c r="G19" s="25" t="e">
        <f>#REF!</f>
        <v>#REF!</v>
      </c>
      <c r="H19" s="25" t="e">
        <f>#REF!</f>
        <v>#REF!</v>
      </c>
      <c r="I19" s="25" t="e">
        <f>#REF!</f>
        <v>#REF!</v>
      </c>
      <c r="J19" s="25" t="e">
        <f>#REF!</f>
        <v>#REF!</v>
      </c>
      <c r="K19" s="67" t="e">
        <f>H19/I19-1</f>
        <v>#REF!</v>
      </c>
      <c r="L19" s="67" t="e">
        <f>H19/J19-1</f>
        <v>#REF!</v>
      </c>
      <c r="N19" s="25" t="e">
        <f>#REF!</f>
        <v>#REF!</v>
      </c>
      <c r="O19" s="25" t="e">
        <f>#REF!</f>
        <v>#REF!</v>
      </c>
      <c r="P19" s="25" t="e">
        <f>#REF!</f>
        <v>#REF!</v>
      </c>
      <c r="Q19" s="25" t="e">
        <f>#REF!</f>
        <v>#REF!</v>
      </c>
      <c r="R19" s="67" t="e">
        <f>O19/P19-1</f>
        <v>#REF!</v>
      </c>
      <c r="S19" s="67" t="e">
        <f>O19/Q19-1</f>
        <v>#REF!</v>
      </c>
      <c r="T19" s="5"/>
      <c r="U19" s="25" t="e">
        <f>#REF!</f>
        <v>#REF!</v>
      </c>
      <c r="V19" s="25" t="e">
        <f>#REF!</f>
        <v>#REF!</v>
      </c>
      <c r="W19" s="25" t="e">
        <f>#REF!</f>
        <v>#REF!</v>
      </c>
      <c r="X19" s="25" t="e">
        <f>#REF!</f>
        <v>#REF!</v>
      </c>
      <c r="Y19" s="67" t="e">
        <f>V19/W19-1</f>
        <v>#REF!</v>
      </c>
      <c r="Z19" s="67" t="e">
        <f>V19/X19-1</f>
        <v>#REF!</v>
      </c>
    </row>
    <row r="20" spans="1:26" ht="12" customHeight="1" x14ac:dyDescent="0.25">
      <c r="A20" s="19"/>
      <c r="B20" s="30"/>
      <c r="C20" s="30"/>
      <c r="D20" s="30"/>
      <c r="E20" s="30"/>
      <c r="F20" s="30"/>
      <c r="G20" s="31"/>
      <c r="H20" s="31"/>
      <c r="I20" s="31"/>
      <c r="J20" s="31"/>
      <c r="K20" s="31"/>
      <c r="N20" s="31"/>
      <c r="O20" s="31"/>
      <c r="P20" s="31"/>
      <c r="Q20" s="31"/>
      <c r="R20" s="31"/>
      <c r="T20" s="5"/>
      <c r="U20" s="31"/>
      <c r="V20" s="31"/>
      <c r="W20" s="31"/>
      <c r="X20" s="31"/>
      <c r="Y20" s="31"/>
    </row>
    <row r="21" spans="1:26" ht="12" customHeight="1" outlineLevel="1" collapsed="1" x14ac:dyDescent="0.25">
      <c r="A21" s="19"/>
      <c r="B21" s="32" t="s">
        <v>37</v>
      </c>
      <c r="C21" s="32"/>
      <c r="D21" s="32"/>
      <c r="E21" s="33"/>
      <c r="F21" s="33"/>
      <c r="G21" s="34" t="e">
        <f>#REF!</f>
        <v>#REF!</v>
      </c>
      <c r="H21" s="34" t="e">
        <f>#REF!</f>
        <v>#REF!</v>
      </c>
      <c r="I21" s="34" t="e">
        <f>#REF!</f>
        <v>#REF!</v>
      </c>
      <c r="J21" s="34" t="e">
        <f>#REF!</f>
        <v>#REF!</v>
      </c>
      <c r="K21" s="31"/>
      <c r="N21" s="34" t="e">
        <f>#REF!</f>
        <v>#REF!</v>
      </c>
      <c r="O21" s="34" t="e">
        <f>#REF!</f>
        <v>#REF!</v>
      </c>
      <c r="P21" s="34" t="e">
        <f>#REF!</f>
        <v>#REF!</v>
      </c>
      <c r="Q21" s="34" t="e">
        <f>#REF!</f>
        <v>#REF!</v>
      </c>
      <c r="R21" s="31"/>
      <c r="T21" s="5"/>
      <c r="U21" s="34" t="e">
        <f>#REF!</f>
        <v>#REF!</v>
      </c>
      <c r="V21" s="34" t="e">
        <f>#REF!</f>
        <v>#REF!</v>
      </c>
      <c r="W21" s="34" t="e">
        <f>#REF!</f>
        <v>#REF!</v>
      </c>
      <c r="X21" s="34" t="e">
        <f>#REF!</f>
        <v>#REF!</v>
      </c>
      <c r="Y21" s="31"/>
    </row>
    <row r="22" spans="1:26" ht="12" customHeight="1" outlineLevel="1" x14ac:dyDescent="0.25">
      <c r="A22" s="19"/>
      <c r="B22" s="20" t="s">
        <v>38</v>
      </c>
      <c r="C22" s="20"/>
      <c r="D22" s="20"/>
      <c r="E22" s="21" t="s">
        <v>39</v>
      </c>
      <c r="F22" s="21" t="s">
        <v>40</v>
      </c>
      <c r="G22" s="22" t="e">
        <f>#REF!</f>
        <v>#REF!</v>
      </c>
      <c r="H22" s="22" t="e">
        <f>#REF!</f>
        <v>#REF!</v>
      </c>
      <c r="I22" s="22" t="e">
        <f>#REF!</f>
        <v>#REF!</v>
      </c>
      <c r="J22" s="22" t="e">
        <f>#REF!</f>
        <v>#REF!</v>
      </c>
      <c r="K22" s="31"/>
      <c r="N22" s="22" t="e">
        <f>#REF!</f>
        <v>#REF!</v>
      </c>
      <c r="O22" s="22" t="e">
        <f>#REF!</f>
        <v>#REF!</v>
      </c>
      <c r="P22" s="22" t="e">
        <f>#REF!</f>
        <v>#REF!</v>
      </c>
      <c r="Q22" s="22" t="e">
        <f>#REF!</f>
        <v>#REF!</v>
      </c>
      <c r="R22" s="31"/>
      <c r="T22" s="5"/>
      <c r="U22" s="22" t="e">
        <f>#REF!</f>
        <v>#REF!</v>
      </c>
      <c r="V22" s="22" t="e">
        <f>#REF!</f>
        <v>#REF!</v>
      </c>
      <c r="W22" s="22" t="e">
        <f>#REF!</f>
        <v>#REF!</v>
      </c>
      <c r="X22" s="22" t="e">
        <f>#REF!</f>
        <v>#REF!</v>
      </c>
      <c r="Y22" s="31"/>
    </row>
    <row r="23" spans="1:26" ht="12" customHeight="1" outlineLevel="1" x14ac:dyDescent="0.25">
      <c r="A23" s="19"/>
      <c r="B23" s="20" t="s">
        <v>41</v>
      </c>
      <c r="C23" s="20"/>
      <c r="D23" s="20"/>
      <c r="E23" s="21" t="s">
        <v>42</v>
      </c>
      <c r="F23" s="21" t="s">
        <v>43</v>
      </c>
      <c r="G23" s="22" t="e">
        <f>#REF!</f>
        <v>#REF!</v>
      </c>
      <c r="H23" s="22" t="e">
        <f>#REF!</f>
        <v>#REF!</v>
      </c>
      <c r="I23" s="22" t="e">
        <f>#REF!</f>
        <v>#REF!</v>
      </c>
      <c r="J23" s="22" t="e">
        <f>#REF!</f>
        <v>#REF!</v>
      </c>
      <c r="K23" s="31"/>
      <c r="N23" s="22" t="e">
        <f>#REF!</f>
        <v>#REF!</v>
      </c>
      <c r="O23" s="22" t="e">
        <f>#REF!</f>
        <v>#REF!</v>
      </c>
      <c r="P23" s="22" t="e">
        <f>#REF!</f>
        <v>#REF!</v>
      </c>
      <c r="Q23" s="22" t="e">
        <f>#REF!</f>
        <v>#REF!</v>
      </c>
      <c r="R23" s="31"/>
      <c r="T23" s="5"/>
      <c r="U23" s="22" t="e">
        <f>#REF!</f>
        <v>#REF!</v>
      </c>
      <c r="V23" s="22" t="e">
        <f>#REF!</f>
        <v>#REF!</v>
      </c>
      <c r="W23" s="22" t="e">
        <f>#REF!</f>
        <v>#REF!</v>
      </c>
      <c r="X23" s="22" t="e">
        <f>#REF!</f>
        <v>#REF!</v>
      </c>
      <c r="Y23" s="31"/>
    </row>
    <row r="24" spans="1:26" ht="12" customHeight="1" outlineLevel="1" x14ac:dyDescent="0.25">
      <c r="A24" s="19"/>
      <c r="B24" s="20" t="s">
        <v>44</v>
      </c>
      <c r="C24" s="20"/>
      <c r="D24" s="20"/>
      <c r="E24" s="21" t="s">
        <v>45</v>
      </c>
      <c r="F24" s="21" t="s">
        <v>46</v>
      </c>
      <c r="G24" s="22" t="e">
        <f>#REF!</f>
        <v>#REF!</v>
      </c>
      <c r="H24" s="22" t="e">
        <f>#REF!</f>
        <v>#REF!</v>
      </c>
      <c r="I24" s="22" t="e">
        <f>#REF!</f>
        <v>#REF!</v>
      </c>
      <c r="J24" s="22" t="e">
        <f>#REF!</f>
        <v>#REF!</v>
      </c>
      <c r="K24" s="31"/>
      <c r="N24" s="22" t="e">
        <f>#REF!</f>
        <v>#REF!</v>
      </c>
      <c r="O24" s="22" t="e">
        <f>#REF!</f>
        <v>#REF!</v>
      </c>
      <c r="P24" s="22" t="e">
        <f>#REF!</f>
        <v>#REF!</v>
      </c>
      <c r="Q24" s="22" t="e">
        <f>#REF!</f>
        <v>#REF!</v>
      </c>
      <c r="R24" s="31"/>
      <c r="T24" s="5"/>
      <c r="U24" s="22" t="e">
        <f>#REF!</f>
        <v>#REF!</v>
      </c>
      <c r="V24" s="22" t="e">
        <f>#REF!</f>
        <v>#REF!</v>
      </c>
      <c r="W24" s="22" t="e">
        <f>#REF!</f>
        <v>#REF!</v>
      </c>
      <c r="X24" s="22" t="e">
        <f>#REF!</f>
        <v>#REF!</v>
      </c>
      <c r="Y24" s="31"/>
    </row>
    <row r="25" spans="1:26" ht="12" customHeight="1" outlineLevel="1" x14ac:dyDescent="0.25">
      <c r="A25" s="19"/>
      <c r="B25" s="20" t="s">
        <v>47</v>
      </c>
      <c r="C25" s="20"/>
      <c r="D25" s="20"/>
      <c r="E25" s="21" t="s">
        <v>48</v>
      </c>
      <c r="F25" s="21" t="s">
        <v>49</v>
      </c>
      <c r="G25" s="22" t="e">
        <f>#REF!</f>
        <v>#REF!</v>
      </c>
      <c r="H25" s="22" t="e">
        <f>#REF!</f>
        <v>#REF!</v>
      </c>
      <c r="I25" s="22" t="e">
        <f>#REF!</f>
        <v>#REF!</v>
      </c>
      <c r="J25" s="22" t="e">
        <f>#REF!</f>
        <v>#REF!</v>
      </c>
      <c r="K25" s="31"/>
      <c r="N25" s="22" t="e">
        <f>#REF!</f>
        <v>#REF!</v>
      </c>
      <c r="O25" s="22" t="e">
        <f>#REF!</f>
        <v>#REF!</v>
      </c>
      <c r="P25" s="22" t="e">
        <f>#REF!</f>
        <v>#REF!</v>
      </c>
      <c r="Q25" s="22" t="e">
        <f>#REF!</f>
        <v>#REF!</v>
      </c>
      <c r="R25" s="31"/>
      <c r="T25" s="5"/>
      <c r="U25" s="22" t="e">
        <f>#REF!</f>
        <v>#REF!</v>
      </c>
      <c r="V25" s="22" t="e">
        <f>#REF!</f>
        <v>#REF!</v>
      </c>
      <c r="W25" s="22" t="e">
        <f>#REF!</f>
        <v>#REF!</v>
      </c>
      <c r="X25" s="22" t="e">
        <f>#REF!</f>
        <v>#REF!</v>
      </c>
      <c r="Y25" s="31"/>
    </row>
    <row r="26" spans="1:26" ht="12" customHeight="1" outlineLevel="1" x14ac:dyDescent="0.25">
      <c r="A26" s="19"/>
      <c r="B26" s="20" t="s">
        <v>50</v>
      </c>
      <c r="C26" s="20"/>
      <c r="D26" s="20"/>
      <c r="E26" s="21" t="s">
        <v>51</v>
      </c>
      <c r="F26" s="21" t="s">
        <v>52</v>
      </c>
      <c r="G26" s="22" t="e">
        <f>#REF!</f>
        <v>#REF!</v>
      </c>
      <c r="H26" s="22" t="e">
        <f>#REF!</f>
        <v>#REF!</v>
      </c>
      <c r="I26" s="22" t="e">
        <f>#REF!</f>
        <v>#REF!</v>
      </c>
      <c r="J26" s="22" t="e">
        <f>#REF!</f>
        <v>#REF!</v>
      </c>
      <c r="K26" s="31"/>
      <c r="N26" s="22" t="e">
        <f>#REF!</f>
        <v>#REF!</v>
      </c>
      <c r="O26" s="22" t="e">
        <f>#REF!</f>
        <v>#REF!</v>
      </c>
      <c r="P26" s="22" t="e">
        <f>#REF!</f>
        <v>#REF!</v>
      </c>
      <c r="Q26" s="22" t="e">
        <f>#REF!</f>
        <v>#REF!</v>
      </c>
      <c r="R26" s="31"/>
      <c r="T26" s="5"/>
      <c r="U26" s="22" t="e">
        <f>#REF!</f>
        <v>#REF!</v>
      </c>
      <c r="V26" s="22" t="e">
        <f>#REF!</f>
        <v>#REF!</v>
      </c>
      <c r="W26" s="22" t="e">
        <f>#REF!</f>
        <v>#REF!</v>
      </c>
      <c r="X26" s="22" t="e">
        <f>#REF!</f>
        <v>#REF!</v>
      </c>
      <c r="Y26" s="31"/>
    </row>
    <row r="27" spans="1:26" ht="12" customHeight="1" outlineLevel="1" x14ac:dyDescent="0.25">
      <c r="A27" s="19"/>
      <c r="B27" s="35" t="s">
        <v>53</v>
      </c>
      <c r="C27" s="35"/>
      <c r="D27" s="35"/>
      <c r="E27" s="36"/>
      <c r="F27" s="36"/>
      <c r="G27" s="37" t="e">
        <f>#REF!</f>
        <v>#REF!</v>
      </c>
      <c r="H27" s="37" t="e">
        <f>#REF!</f>
        <v>#REF!</v>
      </c>
      <c r="I27" s="37" t="e">
        <f>#REF!</f>
        <v>#REF!</v>
      </c>
      <c r="J27" s="37" t="e">
        <f>#REF!</f>
        <v>#REF!</v>
      </c>
      <c r="K27" s="31"/>
      <c r="N27" s="37" t="e">
        <f>#REF!</f>
        <v>#REF!</v>
      </c>
      <c r="O27" s="37" t="e">
        <f>#REF!</f>
        <v>#REF!</v>
      </c>
      <c r="P27" s="37" t="e">
        <f>#REF!</f>
        <v>#REF!</v>
      </c>
      <c r="Q27" s="37" t="e">
        <f>#REF!</f>
        <v>#REF!</v>
      </c>
      <c r="R27" s="31"/>
      <c r="T27" s="5"/>
      <c r="U27" s="37" t="e">
        <f>#REF!</f>
        <v>#REF!</v>
      </c>
      <c r="V27" s="37" t="e">
        <f>#REF!</f>
        <v>#REF!</v>
      </c>
      <c r="W27" s="37" t="e">
        <f>#REF!</f>
        <v>#REF!</v>
      </c>
      <c r="X27" s="37" t="e">
        <f>#REF!</f>
        <v>#REF!</v>
      </c>
      <c r="Y27" s="31"/>
    </row>
    <row r="28" spans="1:26" ht="12" customHeight="1" outlineLevel="1" x14ac:dyDescent="0.25">
      <c r="A28" s="19"/>
      <c r="B28" s="32" t="s">
        <v>54</v>
      </c>
      <c r="C28" s="32"/>
      <c r="D28" s="32"/>
      <c r="E28" s="33"/>
      <c r="F28" s="33"/>
      <c r="G28" s="34" t="e">
        <f>#REF!</f>
        <v>#REF!</v>
      </c>
      <c r="H28" s="34" t="e">
        <f>#REF!</f>
        <v>#REF!</v>
      </c>
      <c r="I28" s="34" t="e">
        <f>#REF!</f>
        <v>#REF!</v>
      </c>
      <c r="J28" s="34" t="e">
        <f>#REF!</f>
        <v>#REF!</v>
      </c>
      <c r="K28" s="31"/>
      <c r="N28" s="34" t="e">
        <f>#REF!</f>
        <v>#REF!</v>
      </c>
      <c r="O28" s="34" t="e">
        <f>#REF!</f>
        <v>#REF!</v>
      </c>
      <c r="P28" s="34" t="e">
        <f>#REF!</f>
        <v>#REF!</v>
      </c>
      <c r="Q28" s="34" t="e">
        <f>#REF!</f>
        <v>#REF!</v>
      </c>
      <c r="R28" s="31"/>
      <c r="T28" s="5"/>
      <c r="U28" s="34" t="e">
        <f>#REF!</f>
        <v>#REF!</v>
      </c>
      <c r="V28" s="34" t="e">
        <f>#REF!</f>
        <v>#REF!</v>
      </c>
      <c r="W28" s="34" t="e">
        <f>#REF!</f>
        <v>#REF!</v>
      </c>
      <c r="X28" s="34" t="e">
        <f>#REF!</f>
        <v>#REF!</v>
      </c>
      <c r="Y28" s="31"/>
    </row>
    <row r="29" spans="1:26" ht="12" customHeight="1" outlineLevel="1" x14ac:dyDescent="0.25">
      <c r="A29" s="19"/>
      <c r="B29" s="20" t="s">
        <v>55</v>
      </c>
      <c r="C29" s="20"/>
      <c r="D29" s="20"/>
      <c r="E29" s="21" t="s">
        <v>56</v>
      </c>
      <c r="F29" s="21" t="s">
        <v>57</v>
      </c>
      <c r="G29" s="22" t="e">
        <f>#REF!</f>
        <v>#REF!</v>
      </c>
      <c r="H29" s="22" t="e">
        <f>#REF!</f>
        <v>#REF!</v>
      </c>
      <c r="I29" s="22" t="e">
        <f>#REF!</f>
        <v>#REF!</v>
      </c>
      <c r="J29" s="22" t="e">
        <f>#REF!</f>
        <v>#REF!</v>
      </c>
      <c r="K29" s="31"/>
      <c r="N29" s="22" t="e">
        <f>#REF!</f>
        <v>#REF!</v>
      </c>
      <c r="O29" s="22" t="e">
        <f>#REF!</f>
        <v>#REF!</v>
      </c>
      <c r="P29" s="22" t="e">
        <f>#REF!</f>
        <v>#REF!</v>
      </c>
      <c r="Q29" s="22" t="e">
        <f>#REF!</f>
        <v>#REF!</v>
      </c>
      <c r="R29" s="31"/>
      <c r="T29" s="5"/>
      <c r="U29" s="22" t="e">
        <f>#REF!</f>
        <v>#REF!</v>
      </c>
      <c r="V29" s="22" t="e">
        <f>#REF!</f>
        <v>#REF!</v>
      </c>
      <c r="W29" s="22" t="e">
        <f>#REF!</f>
        <v>#REF!</v>
      </c>
      <c r="X29" s="22" t="e">
        <f>#REF!</f>
        <v>#REF!</v>
      </c>
      <c r="Y29" s="31"/>
    </row>
    <row r="30" spans="1:26" ht="12" customHeight="1" outlineLevel="1" x14ac:dyDescent="0.25">
      <c r="A30" s="19"/>
      <c r="B30" s="20" t="s">
        <v>58</v>
      </c>
      <c r="C30" s="20"/>
      <c r="D30" s="20"/>
      <c r="E30" s="21" t="s">
        <v>59</v>
      </c>
      <c r="F30" s="21" t="s">
        <v>60</v>
      </c>
      <c r="G30" s="22" t="e">
        <f>#REF!</f>
        <v>#REF!</v>
      </c>
      <c r="H30" s="22" t="e">
        <f>#REF!</f>
        <v>#REF!</v>
      </c>
      <c r="I30" s="22" t="e">
        <f>#REF!</f>
        <v>#REF!</v>
      </c>
      <c r="J30" s="22" t="e">
        <f>#REF!</f>
        <v>#REF!</v>
      </c>
      <c r="K30" s="31"/>
      <c r="N30" s="22" t="e">
        <f>#REF!</f>
        <v>#REF!</v>
      </c>
      <c r="O30" s="22" t="e">
        <f>#REF!</f>
        <v>#REF!</v>
      </c>
      <c r="P30" s="22" t="e">
        <f>#REF!</f>
        <v>#REF!</v>
      </c>
      <c r="Q30" s="22" t="e">
        <f>#REF!</f>
        <v>#REF!</v>
      </c>
      <c r="R30" s="31"/>
      <c r="T30" s="5"/>
      <c r="U30" s="22" t="e">
        <f>#REF!</f>
        <v>#REF!</v>
      </c>
      <c r="V30" s="22" t="e">
        <f>#REF!</f>
        <v>#REF!</v>
      </c>
      <c r="W30" s="22" t="e">
        <f>#REF!</f>
        <v>#REF!</v>
      </c>
      <c r="X30" s="22" t="e">
        <f>#REF!</f>
        <v>#REF!</v>
      </c>
      <c r="Y30" s="31"/>
    </row>
    <row r="31" spans="1:26" ht="12" customHeight="1" outlineLevel="1" x14ac:dyDescent="0.25">
      <c r="A31" s="19"/>
      <c r="B31" s="20" t="s">
        <v>61</v>
      </c>
      <c r="C31" s="20"/>
      <c r="D31" s="20"/>
      <c r="E31" s="21" t="s">
        <v>62</v>
      </c>
      <c r="F31" s="21" t="s">
        <v>63</v>
      </c>
      <c r="G31" s="22" t="e">
        <f>#REF!</f>
        <v>#REF!</v>
      </c>
      <c r="H31" s="22" t="e">
        <f>#REF!</f>
        <v>#REF!</v>
      </c>
      <c r="I31" s="22" t="e">
        <f>#REF!</f>
        <v>#REF!</v>
      </c>
      <c r="J31" s="22" t="e">
        <f>#REF!</f>
        <v>#REF!</v>
      </c>
      <c r="K31" s="31"/>
      <c r="N31" s="22" t="e">
        <f>#REF!</f>
        <v>#REF!</v>
      </c>
      <c r="O31" s="22" t="e">
        <f>#REF!</f>
        <v>#REF!</v>
      </c>
      <c r="P31" s="22" t="e">
        <f>#REF!</f>
        <v>#REF!</v>
      </c>
      <c r="Q31" s="22" t="e">
        <f>#REF!</f>
        <v>#REF!</v>
      </c>
      <c r="R31" s="31"/>
      <c r="T31" s="5"/>
      <c r="U31" s="22" t="e">
        <f>#REF!</f>
        <v>#REF!</v>
      </c>
      <c r="V31" s="22" t="e">
        <f>#REF!</f>
        <v>#REF!</v>
      </c>
      <c r="W31" s="22" t="e">
        <f>#REF!</f>
        <v>#REF!</v>
      </c>
      <c r="X31" s="22" t="e">
        <f>#REF!</f>
        <v>#REF!</v>
      </c>
      <c r="Y31" s="31"/>
    </row>
    <row r="32" spans="1:26" ht="12" customHeight="1" outlineLevel="1" x14ac:dyDescent="0.25">
      <c r="A32" s="19"/>
      <c r="B32" s="20" t="s">
        <v>64</v>
      </c>
      <c r="C32" s="20"/>
      <c r="D32" s="20"/>
      <c r="E32" s="21" t="s">
        <v>65</v>
      </c>
      <c r="F32" s="21" t="s">
        <v>66</v>
      </c>
      <c r="G32" s="22" t="e">
        <f>#REF!</f>
        <v>#REF!</v>
      </c>
      <c r="H32" s="22" t="e">
        <f>#REF!</f>
        <v>#REF!</v>
      </c>
      <c r="I32" s="22" t="e">
        <f>#REF!</f>
        <v>#REF!</v>
      </c>
      <c r="J32" s="22" t="e">
        <f>#REF!</f>
        <v>#REF!</v>
      </c>
      <c r="K32" s="31"/>
      <c r="N32" s="22" t="e">
        <f>#REF!</f>
        <v>#REF!</v>
      </c>
      <c r="O32" s="22" t="e">
        <f>#REF!</f>
        <v>#REF!</v>
      </c>
      <c r="P32" s="22" t="e">
        <f>#REF!</f>
        <v>#REF!</v>
      </c>
      <c r="Q32" s="22" t="e">
        <f>#REF!</f>
        <v>#REF!</v>
      </c>
      <c r="R32" s="31"/>
      <c r="T32" s="5"/>
      <c r="U32" s="22" t="e">
        <f>#REF!</f>
        <v>#REF!</v>
      </c>
      <c r="V32" s="22" t="e">
        <f>#REF!</f>
        <v>#REF!</v>
      </c>
      <c r="W32" s="22" t="e">
        <f>#REF!</f>
        <v>#REF!</v>
      </c>
      <c r="X32" s="22" t="e">
        <f>#REF!</f>
        <v>#REF!</v>
      </c>
      <c r="Y32" s="31"/>
    </row>
    <row r="33" spans="1:26" ht="12" customHeight="1" outlineLevel="1" x14ac:dyDescent="0.25">
      <c r="A33" s="19"/>
      <c r="B33" s="20" t="s">
        <v>67</v>
      </c>
      <c r="C33" s="20"/>
      <c r="D33" s="20"/>
      <c r="E33" s="21" t="s">
        <v>68</v>
      </c>
      <c r="F33" s="21" t="s">
        <v>69</v>
      </c>
      <c r="G33" s="22" t="e">
        <f>#REF!</f>
        <v>#REF!</v>
      </c>
      <c r="H33" s="22" t="e">
        <f>#REF!</f>
        <v>#REF!</v>
      </c>
      <c r="I33" s="22" t="e">
        <f>#REF!</f>
        <v>#REF!</v>
      </c>
      <c r="J33" s="22" t="e">
        <f>#REF!</f>
        <v>#REF!</v>
      </c>
      <c r="K33" s="31"/>
      <c r="N33" s="22" t="e">
        <f>#REF!</f>
        <v>#REF!</v>
      </c>
      <c r="O33" s="22" t="e">
        <f>#REF!</f>
        <v>#REF!</v>
      </c>
      <c r="P33" s="22" t="e">
        <f>#REF!</f>
        <v>#REF!</v>
      </c>
      <c r="Q33" s="22" t="e">
        <f>#REF!</f>
        <v>#REF!</v>
      </c>
      <c r="R33" s="31"/>
      <c r="T33" s="5"/>
      <c r="U33" s="22" t="e">
        <f>#REF!</f>
        <v>#REF!</v>
      </c>
      <c r="V33" s="22" t="e">
        <f>#REF!</f>
        <v>#REF!</v>
      </c>
      <c r="W33" s="22" t="e">
        <f>#REF!</f>
        <v>#REF!</v>
      </c>
      <c r="X33" s="22" t="e">
        <f>#REF!</f>
        <v>#REF!</v>
      </c>
      <c r="Y33" s="31"/>
    </row>
    <row r="34" spans="1:26" ht="12" customHeight="1" outlineLevel="1" collapsed="1" x14ac:dyDescent="0.25">
      <c r="A34" s="19"/>
      <c r="B34" s="38" t="s">
        <v>70</v>
      </c>
      <c r="C34" s="38"/>
      <c r="D34" s="38"/>
      <c r="E34" s="39"/>
      <c r="F34" s="39"/>
      <c r="G34" s="40" t="e">
        <f>#REF!</f>
        <v>#REF!</v>
      </c>
      <c r="H34" s="40" t="e">
        <f>#REF!</f>
        <v>#REF!</v>
      </c>
      <c r="I34" s="40" t="e">
        <f>#REF!</f>
        <v>#REF!</v>
      </c>
      <c r="J34" s="40" t="e">
        <f>#REF!</f>
        <v>#REF!</v>
      </c>
      <c r="K34" s="31"/>
      <c r="N34" s="40" t="e">
        <f>#REF!</f>
        <v>#REF!</v>
      </c>
      <c r="O34" s="40" t="e">
        <f>#REF!</f>
        <v>#REF!</v>
      </c>
      <c r="P34" s="40" t="e">
        <f>#REF!</f>
        <v>#REF!</v>
      </c>
      <c r="Q34" s="40" t="e">
        <f>#REF!</f>
        <v>#REF!</v>
      </c>
      <c r="R34" s="31"/>
      <c r="T34" s="5"/>
      <c r="U34" s="40" t="e">
        <f>#REF!</f>
        <v>#REF!</v>
      </c>
      <c r="V34" s="40" t="e">
        <f>#REF!</f>
        <v>#REF!</v>
      </c>
      <c r="W34" s="40" t="e">
        <f>#REF!</f>
        <v>#REF!</v>
      </c>
      <c r="X34" s="40" t="e">
        <f>#REF!</f>
        <v>#REF!</v>
      </c>
      <c r="Y34" s="31"/>
    </row>
    <row r="35" spans="1:26" ht="12" customHeight="1" outlineLevel="1" collapsed="1" x14ac:dyDescent="0.25">
      <c r="A35" s="19"/>
      <c r="B35" s="41" t="s">
        <v>71</v>
      </c>
      <c r="C35" s="41"/>
      <c r="D35" s="41"/>
      <c r="E35" s="42"/>
      <c r="F35" s="42"/>
      <c r="G35" s="43" t="e">
        <f>#REF!</f>
        <v>#REF!</v>
      </c>
      <c r="H35" s="43" t="e">
        <f>#REF!</f>
        <v>#REF!</v>
      </c>
      <c r="I35" s="43" t="e">
        <f>#REF!</f>
        <v>#REF!</v>
      </c>
      <c r="J35" s="43" t="e">
        <f>#REF!</f>
        <v>#REF!</v>
      </c>
      <c r="K35" s="67" t="e">
        <f>H35/I35-1</f>
        <v>#REF!</v>
      </c>
      <c r="L35" s="67" t="e">
        <f>H35/J35-1</f>
        <v>#REF!</v>
      </c>
      <c r="N35" s="43" t="e">
        <f>#REF!</f>
        <v>#REF!</v>
      </c>
      <c r="O35" s="43" t="e">
        <f>#REF!</f>
        <v>#REF!</v>
      </c>
      <c r="P35" s="43" t="e">
        <f>#REF!</f>
        <v>#REF!</v>
      </c>
      <c r="Q35" s="43" t="e">
        <f>#REF!</f>
        <v>#REF!</v>
      </c>
      <c r="R35" s="67" t="e">
        <f>O35/P35-1</f>
        <v>#REF!</v>
      </c>
      <c r="S35" s="67" t="e">
        <f>O35/Q35-1</f>
        <v>#REF!</v>
      </c>
      <c r="T35" s="5"/>
      <c r="U35" s="43" t="e">
        <f>#REF!</f>
        <v>#REF!</v>
      </c>
      <c r="V35" s="43" t="e">
        <f>#REF!</f>
        <v>#REF!</v>
      </c>
      <c r="W35" s="43" t="e">
        <f>#REF!</f>
        <v>#REF!</v>
      </c>
      <c r="X35" s="43" t="e">
        <f>#REF!</f>
        <v>#REF!</v>
      </c>
      <c r="Y35" s="67" t="e">
        <f>V35/W35-1</f>
        <v>#REF!</v>
      </c>
      <c r="Z35" s="67" t="e">
        <f>V35/X35-1</f>
        <v>#REF!</v>
      </c>
    </row>
    <row r="36" spans="1:26" ht="12" customHeight="1" x14ac:dyDescent="0.25">
      <c r="A36" s="19"/>
      <c r="B36" s="28" t="s">
        <v>72</v>
      </c>
      <c r="C36" s="28"/>
      <c r="D36" s="28"/>
      <c r="E36" s="28"/>
      <c r="F36" s="28"/>
      <c r="G36" s="25" t="e">
        <f>#REF!</f>
        <v>#REF!</v>
      </c>
      <c r="H36" s="25" t="e">
        <f>#REF!</f>
        <v>#REF!</v>
      </c>
      <c r="I36" s="25" t="e">
        <f>#REF!</f>
        <v>#REF!</v>
      </c>
      <c r="J36" s="25" t="e">
        <f>#REF!</f>
        <v>#REF!</v>
      </c>
      <c r="K36" s="67" t="e">
        <f>H36/I36-1</f>
        <v>#REF!</v>
      </c>
      <c r="L36" s="67" t="e">
        <f>H36/J36-1</f>
        <v>#REF!</v>
      </c>
      <c r="N36" s="25" t="e">
        <f>#REF!</f>
        <v>#REF!</v>
      </c>
      <c r="O36" s="25" t="e">
        <f>#REF!</f>
        <v>#REF!</v>
      </c>
      <c r="P36" s="25" t="e">
        <f>#REF!</f>
        <v>#REF!</v>
      </c>
      <c r="Q36" s="25" t="e">
        <f>#REF!</f>
        <v>#REF!</v>
      </c>
      <c r="R36" s="67" t="e">
        <f>O36/P36-1</f>
        <v>#REF!</v>
      </c>
      <c r="S36" s="67" t="e">
        <f>O36/Q36-1</f>
        <v>#REF!</v>
      </c>
      <c r="T36" s="5"/>
      <c r="U36" s="25" t="e">
        <f>#REF!</f>
        <v>#REF!</v>
      </c>
      <c r="V36" s="25" t="e">
        <f>#REF!</f>
        <v>#REF!</v>
      </c>
      <c r="W36" s="25" t="e">
        <f>#REF!</f>
        <v>#REF!</v>
      </c>
      <c r="X36" s="25" t="e">
        <f>#REF!</f>
        <v>#REF!</v>
      </c>
      <c r="Y36" s="67" t="e">
        <f>V36/W36-1</f>
        <v>#REF!</v>
      </c>
      <c r="Z36" s="67" t="e">
        <f>V36/X36-1</f>
        <v>#REF!</v>
      </c>
    </row>
    <row r="37" spans="1:26" ht="12" customHeight="1" x14ac:dyDescent="0.25">
      <c r="A37" s="19"/>
      <c r="B37" s="44"/>
      <c r="C37" s="44"/>
      <c r="D37" s="44"/>
      <c r="E37" s="44"/>
      <c r="F37" s="44"/>
      <c r="G37" s="45"/>
      <c r="H37" s="45"/>
      <c r="I37" s="45"/>
      <c r="J37" s="45"/>
      <c r="K37" s="31"/>
      <c r="N37" s="45"/>
      <c r="O37" s="45"/>
      <c r="P37" s="45"/>
      <c r="Q37" s="45"/>
      <c r="R37" s="31"/>
      <c r="T37" s="5"/>
      <c r="U37" s="45"/>
      <c r="V37" s="45"/>
      <c r="W37" s="45"/>
      <c r="X37" s="45"/>
      <c r="Y37" s="31"/>
    </row>
    <row r="38" spans="1:26" ht="12" customHeight="1" outlineLevel="1" x14ac:dyDescent="0.25">
      <c r="A38" s="19"/>
      <c r="B38" s="17" t="s">
        <v>73</v>
      </c>
      <c r="C38" s="17"/>
      <c r="D38" s="17"/>
      <c r="E38" s="26"/>
      <c r="F38" s="26"/>
      <c r="G38" s="27"/>
      <c r="H38" s="27"/>
      <c r="I38" s="27"/>
      <c r="J38" s="27"/>
      <c r="K38" s="31"/>
      <c r="N38" s="27"/>
      <c r="O38" s="27"/>
      <c r="P38" s="27"/>
      <c r="Q38" s="27"/>
      <c r="R38" s="31"/>
      <c r="T38" s="5"/>
      <c r="U38" s="27"/>
      <c r="V38" s="27"/>
      <c r="W38" s="27"/>
      <c r="X38" s="27"/>
      <c r="Y38" s="31"/>
    </row>
    <row r="39" spans="1:26" ht="12" customHeight="1" outlineLevel="1" x14ac:dyDescent="0.25">
      <c r="A39" s="19"/>
      <c r="B39" s="20" t="s">
        <v>74</v>
      </c>
      <c r="C39" s="20"/>
      <c r="D39" s="20"/>
      <c r="E39" s="21" t="s">
        <v>75</v>
      </c>
      <c r="F39" s="21" t="s">
        <v>76</v>
      </c>
      <c r="G39" s="22" t="e">
        <f>#REF!</f>
        <v>#REF!</v>
      </c>
      <c r="H39" s="22" t="e">
        <f>#REF!</f>
        <v>#REF!</v>
      </c>
      <c r="I39" s="22" t="e">
        <f>#REF!</f>
        <v>#REF!</v>
      </c>
      <c r="J39" s="22" t="e">
        <f>#REF!</f>
        <v>#REF!</v>
      </c>
      <c r="K39" s="31"/>
      <c r="N39" s="22" t="e">
        <f>#REF!</f>
        <v>#REF!</v>
      </c>
      <c r="O39" s="22" t="e">
        <f>#REF!</f>
        <v>#REF!</v>
      </c>
      <c r="P39" s="22" t="e">
        <f>#REF!</f>
        <v>#REF!</v>
      </c>
      <c r="Q39" s="22" t="e">
        <f>#REF!</f>
        <v>#REF!</v>
      </c>
      <c r="R39" s="31"/>
      <c r="T39" s="5"/>
      <c r="U39" s="22" t="e">
        <f>#REF!</f>
        <v>#REF!</v>
      </c>
      <c r="V39" s="22" t="e">
        <f>#REF!</f>
        <v>#REF!</v>
      </c>
      <c r="W39" s="22" t="e">
        <f>#REF!</f>
        <v>#REF!</v>
      </c>
      <c r="X39" s="22" t="e">
        <f>#REF!</f>
        <v>#REF!</v>
      </c>
      <c r="Y39" s="31"/>
    </row>
    <row r="40" spans="1:26" ht="12" customHeight="1" outlineLevel="1" x14ac:dyDescent="0.25">
      <c r="A40" s="19"/>
      <c r="B40" s="20" t="s">
        <v>77</v>
      </c>
      <c r="C40" s="20"/>
      <c r="D40" s="20"/>
      <c r="E40" s="21" t="s">
        <v>78</v>
      </c>
      <c r="F40" s="21" t="s">
        <v>79</v>
      </c>
      <c r="G40" s="22" t="e">
        <f>#REF!</f>
        <v>#REF!</v>
      </c>
      <c r="H40" s="22" t="e">
        <f>#REF!</f>
        <v>#REF!</v>
      </c>
      <c r="I40" s="22" t="e">
        <f>#REF!</f>
        <v>#REF!</v>
      </c>
      <c r="J40" s="22" t="e">
        <f>#REF!</f>
        <v>#REF!</v>
      </c>
      <c r="K40" s="31"/>
      <c r="N40" s="22" t="e">
        <f>#REF!</f>
        <v>#REF!</v>
      </c>
      <c r="O40" s="22" t="e">
        <f>#REF!</f>
        <v>#REF!</v>
      </c>
      <c r="P40" s="22" t="e">
        <f>#REF!</f>
        <v>#REF!</v>
      </c>
      <c r="Q40" s="22" t="e">
        <f>#REF!</f>
        <v>#REF!</v>
      </c>
      <c r="R40" s="31"/>
      <c r="T40" s="5"/>
      <c r="U40" s="22" t="e">
        <f>#REF!</f>
        <v>#REF!</v>
      </c>
      <c r="V40" s="22" t="e">
        <f>#REF!</f>
        <v>#REF!</v>
      </c>
      <c r="W40" s="22" t="e">
        <f>#REF!</f>
        <v>#REF!</v>
      </c>
      <c r="X40" s="22" t="e">
        <f>#REF!</f>
        <v>#REF!</v>
      </c>
      <c r="Y40" s="31"/>
    </row>
    <row r="41" spans="1:26" ht="12" customHeight="1" outlineLevel="1" x14ac:dyDescent="0.25">
      <c r="A41" s="19"/>
      <c r="B41" s="20" t="s">
        <v>80</v>
      </c>
      <c r="C41" s="20"/>
      <c r="D41" s="20"/>
      <c r="E41" s="21" t="s">
        <v>81</v>
      </c>
      <c r="F41" s="21" t="s">
        <v>82</v>
      </c>
      <c r="G41" s="22" t="e">
        <f>#REF!</f>
        <v>#REF!</v>
      </c>
      <c r="H41" s="22" t="e">
        <f>#REF!</f>
        <v>#REF!</v>
      </c>
      <c r="I41" s="22" t="e">
        <f>#REF!</f>
        <v>#REF!</v>
      </c>
      <c r="J41" s="22" t="e">
        <f>#REF!</f>
        <v>#REF!</v>
      </c>
      <c r="K41" s="31"/>
      <c r="N41" s="22" t="e">
        <f>#REF!</f>
        <v>#REF!</v>
      </c>
      <c r="O41" s="22" t="e">
        <f>#REF!</f>
        <v>#REF!</v>
      </c>
      <c r="P41" s="22" t="e">
        <f>#REF!</f>
        <v>#REF!</v>
      </c>
      <c r="Q41" s="22" t="e">
        <f>#REF!</f>
        <v>#REF!</v>
      </c>
      <c r="R41" s="31"/>
      <c r="T41" s="5"/>
      <c r="U41" s="22" t="e">
        <f>#REF!</f>
        <v>#REF!</v>
      </c>
      <c r="V41" s="22" t="e">
        <f>#REF!</f>
        <v>#REF!</v>
      </c>
      <c r="W41" s="22" t="e">
        <f>#REF!</f>
        <v>#REF!</v>
      </c>
      <c r="X41" s="22" t="e">
        <f>#REF!</f>
        <v>#REF!</v>
      </c>
      <c r="Y41" s="31"/>
    </row>
    <row r="42" spans="1:26" ht="12" customHeight="1" outlineLevel="1" x14ac:dyDescent="0.25">
      <c r="A42" s="19"/>
      <c r="B42" s="20" t="s">
        <v>83</v>
      </c>
      <c r="C42" s="20"/>
      <c r="D42" s="20"/>
      <c r="E42" s="21" t="s">
        <v>84</v>
      </c>
      <c r="F42" s="21" t="s">
        <v>85</v>
      </c>
      <c r="G42" s="22" t="e">
        <f>#REF!</f>
        <v>#REF!</v>
      </c>
      <c r="H42" s="22" t="e">
        <f>#REF!</f>
        <v>#REF!</v>
      </c>
      <c r="I42" s="22" t="e">
        <f>#REF!</f>
        <v>#REF!</v>
      </c>
      <c r="J42" s="22" t="e">
        <f>#REF!</f>
        <v>#REF!</v>
      </c>
      <c r="K42" s="31"/>
      <c r="N42" s="22" t="e">
        <f>#REF!</f>
        <v>#REF!</v>
      </c>
      <c r="O42" s="22" t="e">
        <f>#REF!</f>
        <v>#REF!</v>
      </c>
      <c r="P42" s="22" t="e">
        <f>#REF!</f>
        <v>#REF!</v>
      </c>
      <c r="Q42" s="22" t="e">
        <f>#REF!</f>
        <v>#REF!</v>
      </c>
      <c r="R42" s="31"/>
      <c r="T42" s="5"/>
      <c r="U42" s="22" t="e">
        <f>#REF!</f>
        <v>#REF!</v>
      </c>
      <c r="V42" s="22" t="e">
        <f>#REF!</f>
        <v>#REF!</v>
      </c>
      <c r="W42" s="22" t="e">
        <f>#REF!</f>
        <v>#REF!</v>
      </c>
      <c r="X42" s="22" t="e">
        <f>#REF!</f>
        <v>#REF!</v>
      </c>
      <c r="Y42" s="31"/>
    </row>
    <row r="43" spans="1:26" ht="12" customHeight="1" outlineLevel="1" x14ac:dyDescent="0.25">
      <c r="A43" s="19"/>
      <c r="B43" s="20" t="s">
        <v>86</v>
      </c>
      <c r="C43" s="20"/>
      <c r="D43" s="20"/>
      <c r="E43" s="21" t="s">
        <v>87</v>
      </c>
      <c r="F43" s="21" t="s">
        <v>88</v>
      </c>
      <c r="G43" s="22" t="e">
        <f>#REF!</f>
        <v>#REF!</v>
      </c>
      <c r="H43" s="22" t="e">
        <f>#REF!</f>
        <v>#REF!</v>
      </c>
      <c r="I43" s="22" t="e">
        <f>#REF!</f>
        <v>#REF!</v>
      </c>
      <c r="J43" s="22" t="e">
        <f>#REF!</f>
        <v>#REF!</v>
      </c>
      <c r="K43" s="31"/>
      <c r="N43" s="22" t="e">
        <f>#REF!</f>
        <v>#REF!</v>
      </c>
      <c r="O43" s="22" t="e">
        <f>#REF!</f>
        <v>#REF!</v>
      </c>
      <c r="P43" s="22" t="e">
        <f>#REF!</f>
        <v>#REF!</v>
      </c>
      <c r="Q43" s="22" t="e">
        <f>#REF!</f>
        <v>#REF!</v>
      </c>
      <c r="R43" s="31"/>
      <c r="T43" s="5"/>
      <c r="U43" s="22" t="e">
        <f>#REF!</f>
        <v>#REF!</v>
      </c>
      <c r="V43" s="22" t="e">
        <f>#REF!</f>
        <v>#REF!</v>
      </c>
      <c r="W43" s="22" t="e">
        <f>#REF!</f>
        <v>#REF!</v>
      </c>
      <c r="X43" s="22" t="e">
        <f>#REF!</f>
        <v>#REF!</v>
      </c>
      <c r="Y43" s="31"/>
    </row>
    <row r="44" spans="1:26" ht="12" customHeight="1" outlineLevel="1" x14ac:dyDescent="0.25">
      <c r="A44" s="19"/>
      <c r="B44" s="20" t="s">
        <v>89</v>
      </c>
      <c r="C44" s="20"/>
      <c r="D44" s="20"/>
      <c r="E44" s="21" t="s">
        <v>90</v>
      </c>
      <c r="F44" s="21" t="s">
        <v>91</v>
      </c>
      <c r="G44" s="22" t="e">
        <f>#REF!</f>
        <v>#REF!</v>
      </c>
      <c r="H44" s="22" t="e">
        <f>#REF!</f>
        <v>#REF!</v>
      </c>
      <c r="I44" s="22" t="e">
        <f>#REF!</f>
        <v>#REF!</v>
      </c>
      <c r="J44" s="22" t="e">
        <f>#REF!</f>
        <v>#REF!</v>
      </c>
      <c r="K44" s="31"/>
      <c r="N44" s="22" t="e">
        <f>#REF!</f>
        <v>#REF!</v>
      </c>
      <c r="O44" s="22" t="e">
        <f>#REF!</f>
        <v>#REF!</v>
      </c>
      <c r="P44" s="22" t="e">
        <f>#REF!</f>
        <v>#REF!</v>
      </c>
      <c r="Q44" s="22" t="e">
        <f>#REF!</f>
        <v>#REF!</v>
      </c>
      <c r="R44" s="31"/>
      <c r="T44" s="5"/>
      <c r="U44" s="22" t="e">
        <f>#REF!</f>
        <v>#REF!</v>
      </c>
      <c r="V44" s="22" t="e">
        <f>#REF!</f>
        <v>#REF!</v>
      </c>
      <c r="W44" s="22" t="e">
        <f>#REF!</f>
        <v>#REF!</v>
      </c>
      <c r="X44" s="22" t="e">
        <f>#REF!</f>
        <v>#REF!</v>
      </c>
      <c r="Y44" s="31"/>
    </row>
    <row r="45" spans="1:26" ht="12" customHeight="1" outlineLevel="1" x14ac:dyDescent="0.25">
      <c r="A45" s="19"/>
      <c r="B45" s="20" t="s">
        <v>92</v>
      </c>
      <c r="C45" s="20"/>
      <c r="D45" s="20"/>
      <c r="E45" s="21" t="s">
        <v>93</v>
      </c>
      <c r="F45" s="21" t="s">
        <v>94</v>
      </c>
      <c r="G45" s="22" t="e">
        <f>#REF!</f>
        <v>#REF!</v>
      </c>
      <c r="H45" s="22" t="e">
        <f>#REF!</f>
        <v>#REF!</v>
      </c>
      <c r="I45" s="22" t="e">
        <f>#REF!</f>
        <v>#REF!</v>
      </c>
      <c r="J45" s="22" t="e">
        <f>#REF!</f>
        <v>#REF!</v>
      </c>
      <c r="K45" s="31"/>
      <c r="N45" s="22" t="e">
        <f>#REF!</f>
        <v>#REF!</v>
      </c>
      <c r="O45" s="22" t="e">
        <f>#REF!</f>
        <v>#REF!</v>
      </c>
      <c r="P45" s="22" t="e">
        <f>#REF!</f>
        <v>#REF!</v>
      </c>
      <c r="Q45" s="22" t="e">
        <f>#REF!</f>
        <v>#REF!</v>
      </c>
      <c r="R45" s="31"/>
      <c r="T45" s="5"/>
      <c r="U45" s="22" t="e">
        <f>#REF!</f>
        <v>#REF!</v>
      </c>
      <c r="V45" s="22" t="e">
        <f>#REF!</f>
        <v>#REF!</v>
      </c>
      <c r="W45" s="22" t="e">
        <f>#REF!</f>
        <v>#REF!</v>
      </c>
      <c r="X45" s="22" t="e">
        <f>#REF!</f>
        <v>#REF!</v>
      </c>
      <c r="Y45" s="31"/>
    </row>
    <row r="46" spans="1:26" ht="12" customHeight="1" outlineLevel="1" x14ac:dyDescent="0.25">
      <c r="A46" s="19"/>
      <c r="B46" s="20" t="s">
        <v>95</v>
      </c>
      <c r="C46" s="20"/>
      <c r="D46" s="20"/>
      <c r="E46" s="21" t="s">
        <v>96</v>
      </c>
      <c r="F46" s="21" t="s">
        <v>97</v>
      </c>
      <c r="G46" s="22" t="e">
        <f>#REF!</f>
        <v>#REF!</v>
      </c>
      <c r="H46" s="22" t="e">
        <f>#REF!</f>
        <v>#REF!</v>
      </c>
      <c r="I46" s="22" t="e">
        <f>#REF!</f>
        <v>#REF!</v>
      </c>
      <c r="J46" s="22" t="e">
        <f>#REF!</f>
        <v>#REF!</v>
      </c>
      <c r="K46" s="31"/>
      <c r="N46" s="22" t="e">
        <f>#REF!</f>
        <v>#REF!</v>
      </c>
      <c r="O46" s="22" t="e">
        <f>#REF!</f>
        <v>#REF!</v>
      </c>
      <c r="P46" s="22" t="e">
        <f>#REF!</f>
        <v>#REF!</v>
      </c>
      <c r="Q46" s="22" t="e">
        <f>#REF!</f>
        <v>#REF!</v>
      </c>
      <c r="R46" s="31"/>
      <c r="T46" s="5"/>
      <c r="U46" s="22" t="e">
        <f>#REF!</f>
        <v>#REF!</v>
      </c>
      <c r="V46" s="22" t="e">
        <f>#REF!</f>
        <v>#REF!</v>
      </c>
      <c r="W46" s="22" t="e">
        <f>#REF!</f>
        <v>#REF!</v>
      </c>
      <c r="X46" s="22" t="e">
        <f>#REF!</f>
        <v>#REF!</v>
      </c>
      <c r="Y46" s="31"/>
    </row>
    <row r="47" spans="1:26" ht="12" customHeight="1" outlineLevel="1" x14ac:dyDescent="0.25">
      <c r="A47" s="19"/>
      <c r="B47" s="20" t="s">
        <v>98</v>
      </c>
      <c r="C47" s="20"/>
      <c r="D47" s="20"/>
      <c r="E47" s="21" t="s">
        <v>99</v>
      </c>
      <c r="F47" s="21" t="s">
        <v>100</v>
      </c>
      <c r="G47" s="22" t="e">
        <f>#REF!</f>
        <v>#REF!</v>
      </c>
      <c r="H47" s="22" t="e">
        <f>#REF!</f>
        <v>#REF!</v>
      </c>
      <c r="I47" s="22" t="e">
        <f>#REF!</f>
        <v>#REF!</v>
      </c>
      <c r="J47" s="22" t="e">
        <f>#REF!</f>
        <v>#REF!</v>
      </c>
      <c r="K47" s="31"/>
      <c r="N47" s="22" t="e">
        <f>#REF!</f>
        <v>#REF!</v>
      </c>
      <c r="O47" s="22" t="e">
        <f>#REF!</f>
        <v>#REF!</v>
      </c>
      <c r="P47" s="22" t="e">
        <f>#REF!</f>
        <v>#REF!</v>
      </c>
      <c r="Q47" s="22" t="e">
        <f>#REF!</f>
        <v>#REF!</v>
      </c>
      <c r="R47" s="31"/>
      <c r="T47" s="5"/>
      <c r="U47" s="22" t="e">
        <f>#REF!</f>
        <v>#REF!</v>
      </c>
      <c r="V47" s="22" t="e">
        <f>#REF!</f>
        <v>#REF!</v>
      </c>
      <c r="W47" s="22" t="e">
        <f>#REF!</f>
        <v>#REF!</v>
      </c>
      <c r="X47" s="22" t="e">
        <f>#REF!</f>
        <v>#REF!</v>
      </c>
      <c r="Y47" s="31"/>
    </row>
    <row r="48" spans="1:26" ht="12" customHeight="1" outlineLevel="1" x14ac:dyDescent="0.25">
      <c r="A48" s="19"/>
      <c r="B48" s="20" t="s">
        <v>101</v>
      </c>
      <c r="C48" s="20"/>
      <c r="D48" s="20"/>
      <c r="E48" s="21" t="s">
        <v>102</v>
      </c>
      <c r="F48" s="21" t="s">
        <v>103</v>
      </c>
      <c r="G48" s="22" t="e">
        <f>#REF!</f>
        <v>#REF!</v>
      </c>
      <c r="H48" s="22" t="e">
        <f>#REF!</f>
        <v>#REF!</v>
      </c>
      <c r="I48" s="22" t="e">
        <f>#REF!</f>
        <v>#REF!</v>
      </c>
      <c r="J48" s="22" t="e">
        <f>#REF!</f>
        <v>#REF!</v>
      </c>
      <c r="K48" s="31"/>
      <c r="N48" s="22" t="e">
        <f>#REF!</f>
        <v>#REF!</v>
      </c>
      <c r="O48" s="22" t="e">
        <f>#REF!</f>
        <v>#REF!</v>
      </c>
      <c r="P48" s="22" t="e">
        <f>#REF!</f>
        <v>#REF!</v>
      </c>
      <c r="Q48" s="22" t="e">
        <f>#REF!</f>
        <v>#REF!</v>
      </c>
      <c r="R48" s="31"/>
      <c r="T48" s="5"/>
      <c r="U48" s="22" t="e">
        <f>#REF!</f>
        <v>#REF!</v>
      </c>
      <c r="V48" s="22" t="e">
        <f>#REF!</f>
        <v>#REF!</v>
      </c>
      <c r="W48" s="22" t="e">
        <f>#REF!</f>
        <v>#REF!</v>
      </c>
      <c r="X48" s="22" t="e">
        <f>#REF!</f>
        <v>#REF!</v>
      </c>
      <c r="Y48" s="31"/>
    </row>
    <row r="49" spans="1:25" ht="12" customHeight="1" outlineLevel="1" x14ac:dyDescent="0.25">
      <c r="A49" s="19"/>
      <c r="B49" s="20" t="s">
        <v>104</v>
      </c>
      <c r="C49" s="20"/>
      <c r="D49" s="20"/>
      <c r="E49" s="21" t="s">
        <v>105</v>
      </c>
      <c r="F49" s="21" t="s">
        <v>106</v>
      </c>
      <c r="G49" s="22" t="e">
        <f>#REF!</f>
        <v>#REF!</v>
      </c>
      <c r="H49" s="22" t="e">
        <f>#REF!</f>
        <v>#REF!</v>
      </c>
      <c r="I49" s="22" t="e">
        <f>#REF!</f>
        <v>#REF!</v>
      </c>
      <c r="J49" s="22" t="e">
        <f>#REF!</f>
        <v>#REF!</v>
      </c>
      <c r="K49" s="31"/>
      <c r="N49" s="22" t="e">
        <f>#REF!</f>
        <v>#REF!</v>
      </c>
      <c r="O49" s="22" t="e">
        <f>#REF!</f>
        <v>#REF!</v>
      </c>
      <c r="P49" s="22" t="e">
        <f>#REF!</f>
        <v>#REF!</v>
      </c>
      <c r="Q49" s="22" t="e">
        <f>#REF!</f>
        <v>#REF!</v>
      </c>
      <c r="R49" s="31"/>
      <c r="T49" s="5"/>
      <c r="U49" s="22" t="e">
        <f>#REF!</f>
        <v>#REF!</v>
      </c>
      <c r="V49" s="22" t="e">
        <f>#REF!</f>
        <v>#REF!</v>
      </c>
      <c r="W49" s="22" t="e">
        <f>#REF!</f>
        <v>#REF!</v>
      </c>
      <c r="X49" s="22" t="e">
        <f>#REF!</f>
        <v>#REF!</v>
      </c>
      <c r="Y49" s="31"/>
    </row>
    <row r="50" spans="1:25" ht="12" customHeight="1" outlineLevel="1" x14ac:dyDescent="0.25">
      <c r="A50" s="19"/>
      <c r="B50" s="20" t="s">
        <v>107</v>
      </c>
      <c r="C50" s="20"/>
      <c r="D50" s="20"/>
      <c r="E50" s="21" t="s">
        <v>108</v>
      </c>
      <c r="F50" s="21" t="s">
        <v>109</v>
      </c>
      <c r="G50" s="22" t="e">
        <f>#REF!</f>
        <v>#REF!</v>
      </c>
      <c r="H50" s="22" t="e">
        <f>#REF!</f>
        <v>#REF!</v>
      </c>
      <c r="I50" s="22" t="e">
        <f>#REF!</f>
        <v>#REF!</v>
      </c>
      <c r="J50" s="22" t="e">
        <f>#REF!</f>
        <v>#REF!</v>
      </c>
      <c r="K50" s="31"/>
      <c r="N50" s="22" t="e">
        <f>#REF!</f>
        <v>#REF!</v>
      </c>
      <c r="O50" s="22" t="e">
        <f>#REF!</f>
        <v>#REF!</v>
      </c>
      <c r="P50" s="22" t="e">
        <f>#REF!</f>
        <v>#REF!</v>
      </c>
      <c r="Q50" s="22" t="e">
        <f>#REF!</f>
        <v>#REF!</v>
      </c>
      <c r="R50" s="31"/>
      <c r="T50" s="5"/>
      <c r="U50" s="22" t="e">
        <f>#REF!</f>
        <v>#REF!</v>
      </c>
      <c r="V50" s="22" t="e">
        <f>#REF!</f>
        <v>#REF!</v>
      </c>
      <c r="W50" s="22" t="e">
        <f>#REF!</f>
        <v>#REF!</v>
      </c>
      <c r="X50" s="22" t="e">
        <f>#REF!</f>
        <v>#REF!</v>
      </c>
      <c r="Y50" s="31"/>
    </row>
    <row r="51" spans="1:25" ht="12" customHeight="1" outlineLevel="1" x14ac:dyDescent="0.25">
      <c r="A51" s="19"/>
      <c r="B51" s="20" t="s">
        <v>110</v>
      </c>
      <c r="C51" s="20"/>
      <c r="D51" s="20"/>
      <c r="E51" s="21" t="s">
        <v>111</v>
      </c>
      <c r="F51" s="21" t="s">
        <v>112</v>
      </c>
      <c r="G51" s="22" t="e">
        <f>#REF!</f>
        <v>#REF!</v>
      </c>
      <c r="H51" s="22" t="e">
        <f>#REF!</f>
        <v>#REF!</v>
      </c>
      <c r="I51" s="22" t="e">
        <f>#REF!</f>
        <v>#REF!</v>
      </c>
      <c r="J51" s="22" t="e">
        <f>#REF!</f>
        <v>#REF!</v>
      </c>
      <c r="K51" s="31"/>
      <c r="N51" s="22" t="e">
        <f>#REF!</f>
        <v>#REF!</v>
      </c>
      <c r="O51" s="22" t="e">
        <f>#REF!</f>
        <v>#REF!</v>
      </c>
      <c r="P51" s="22" t="e">
        <f>#REF!</f>
        <v>#REF!</v>
      </c>
      <c r="Q51" s="22" t="e">
        <f>#REF!</f>
        <v>#REF!</v>
      </c>
      <c r="R51" s="31"/>
      <c r="T51" s="5"/>
      <c r="U51" s="22" t="e">
        <f>#REF!</f>
        <v>#REF!</v>
      </c>
      <c r="V51" s="22" t="e">
        <f>#REF!</f>
        <v>#REF!</v>
      </c>
      <c r="W51" s="22" t="e">
        <f>#REF!</f>
        <v>#REF!</v>
      </c>
      <c r="X51" s="22" t="e">
        <f>#REF!</f>
        <v>#REF!</v>
      </c>
      <c r="Y51" s="31"/>
    </row>
    <row r="52" spans="1:25" ht="12" customHeight="1" outlineLevel="1" x14ac:dyDescent="0.25">
      <c r="A52" s="19"/>
      <c r="B52" s="20" t="s">
        <v>113</v>
      </c>
      <c r="C52" s="20"/>
      <c r="D52" s="20"/>
      <c r="E52" s="21" t="s">
        <v>114</v>
      </c>
      <c r="F52" s="21" t="s">
        <v>115</v>
      </c>
      <c r="G52" s="22" t="e">
        <f>#REF!</f>
        <v>#REF!</v>
      </c>
      <c r="H52" s="22" t="e">
        <f>#REF!</f>
        <v>#REF!</v>
      </c>
      <c r="I52" s="22" t="e">
        <f>#REF!</f>
        <v>#REF!</v>
      </c>
      <c r="J52" s="22" t="e">
        <f>#REF!</f>
        <v>#REF!</v>
      </c>
      <c r="K52" s="31"/>
      <c r="N52" s="22" t="e">
        <f>#REF!</f>
        <v>#REF!</v>
      </c>
      <c r="O52" s="22" t="e">
        <f>#REF!</f>
        <v>#REF!</v>
      </c>
      <c r="P52" s="22" t="e">
        <f>#REF!</f>
        <v>#REF!</v>
      </c>
      <c r="Q52" s="22" t="e">
        <f>#REF!</f>
        <v>#REF!</v>
      </c>
      <c r="R52" s="31"/>
      <c r="T52" s="5"/>
      <c r="U52" s="22" t="e">
        <f>#REF!</f>
        <v>#REF!</v>
      </c>
      <c r="V52" s="22" t="e">
        <f>#REF!</f>
        <v>#REF!</v>
      </c>
      <c r="W52" s="22" t="e">
        <f>#REF!</f>
        <v>#REF!</v>
      </c>
      <c r="X52" s="22" t="e">
        <f>#REF!</f>
        <v>#REF!</v>
      </c>
      <c r="Y52" s="31"/>
    </row>
    <row r="53" spans="1:25" ht="12" customHeight="1" outlineLevel="1" x14ac:dyDescent="0.25">
      <c r="A53" s="19"/>
      <c r="B53" s="46" t="s">
        <v>116</v>
      </c>
      <c r="C53" s="46"/>
      <c r="D53" s="46"/>
      <c r="E53" s="47"/>
      <c r="F53" s="47"/>
      <c r="G53" s="37" t="e">
        <f>#REF!</f>
        <v>#REF!</v>
      </c>
      <c r="H53" s="37" t="e">
        <f>#REF!</f>
        <v>#REF!</v>
      </c>
      <c r="I53" s="37" t="e">
        <f>#REF!</f>
        <v>#REF!</v>
      </c>
      <c r="J53" s="37" t="e">
        <f>#REF!</f>
        <v>#REF!</v>
      </c>
      <c r="K53" s="31"/>
      <c r="N53" s="37" t="e">
        <f>#REF!</f>
        <v>#REF!</v>
      </c>
      <c r="O53" s="37" t="e">
        <f>#REF!</f>
        <v>#REF!</v>
      </c>
      <c r="P53" s="37" t="e">
        <f>#REF!</f>
        <v>#REF!</v>
      </c>
      <c r="Q53" s="37" t="e">
        <f>#REF!</f>
        <v>#REF!</v>
      </c>
      <c r="R53" s="31"/>
      <c r="T53" s="5"/>
      <c r="U53" s="37" t="e">
        <f>#REF!</f>
        <v>#REF!</v>
      </c>
      <c r="V53" s="37" t="e">
        <f>#REF!</f>
        <v>#REF!</v>
      </c>
      <c r="W53" s="37" t="e">
        <f>#REF!</f>
        <v>#REF!</v>
      </c>
      <c r="X53" s="37" t="e">
        <f>#REF!</f>
        <v>#REF!</v>
      </c>
      <c r="Y53" s="31"/>
    </row>
    <row r="54" spans="1:25" ht="12" customHeight="1" outlineLevel="1" x14ac:dyDescent="0.25">
      <c r="A54" s="19"/>
      <c r="B54" s="32" t="s">
        <v>117</v>
      </c>
      <c r="C54" s="32"/>
      <c r="D54" s="32"/>
      <c r="E54" s="33"/>
      <c r="F54" s="33"/>
      <c r="G54" s="34" t="e">
        <f>#REF!</f>
        <v>#REF!</v>
      </c>
      <c r="H54" s="34" t="e">
        <f>#REF!</f>
        <v>#REF!</v>
      </c>
      <c r="I54" s="34" t="e">
        <f>#REF!</f>
        <v>#REF!</v>
      </c>
      <c r="J54" s="34" t="e">
        <f>#REF!</f>
        <v>#REF!</v>
      </c>
      <c r="K54" s="31"/>
      <c r="N54" s="34" t="e">
        <f>#REF!</f>
        <v>#REF!</v>
      </c>
      <c r="O54" s="34" t="e">
        <f>#REF!</f>
        <v>#REF!</v>
      </c>
      <c r="P54" s="34" t="e">
        <f>#REF!</f>
        <v>#REF!</v>
      </c>
      <c r="Q54" s="34" t="e">
        <f>#REF!</f>
        <v>#REF!</v>
      </c>
      <c r="R54" s="31"/>
      <c r="T54" s="5"/>
      <c r="U54" s="34" t="e">
        <f>#REF!</f>
        <v>#REF!</v>
      </c>
      <c r="V54" s="34" t="e">
        <f>#REF!</f>
        <v>#REF!</v>
      </c>
      <c r="W54" s="34" t="e">
        <f>#REF!</f>
        <v>#REF!</v>
      </c>
      <c r="X54" s="34" t="e">
        <f>#REF!</f>
        <v>#REF!</v>
      </c>
      <c r="Y54" s="31"/>
    </row>
    <row r="55" spans="1:25" ht="12" customHeight="1" outlineLevel="1" x14ac:dyDescent="0.25">
      <c r="A55" s="19"/>
      <c r="B55" s="20" t="s">
        <v>118</v>
      </c>
      <c r="C55" s="20"/>
      <c r="D55" s="20"/>
      <c r="E55" s="21" t="s">
        <v>119</v>
      </c>
      <c r="F55" s="21" t="s">
        <v>120</v>
      </c>
      <c r="G55" s="22" t="e">
        <f>#REF!</f>
        <v>#REF!</v>
      </c>
      <c r="H55" s="22" t="e">
        <f>#REF!</f>
        <v>#REF!</v>
      </c>
      <c r="I55" s="22" t="e">
        <f>#REF!</f>
        <v>#REF!</v>
      </c>
      <c r="J55" s="22" t="e">
        <f>#REF!</f>
        <v>#REF!</v>
      </c>
      <c r="K55" s="31"/>
      <c r="N55" s="22" t="e">
        <f>#REF!</f>
        <v>#REF!</v>
      </c>
      <c r="O55" s="22" t="e">
        <f>#REF!</f>
        <v>#REF!</v>
      </c>
      <c r="P55" s="22" t="e">
        <f>#REF!</f>
        <v>#REF!</v>
      </c>
      <c r="Q55" s="22" t="e">
        <f>#REF!</f>
        <v>#REF!</v>
      </c>
      <c r="R55" s="31"/>
      <c r="T55" s="5"/>
      <c r="U55" s="22" t="e">
        <f>#REF!</f>
        <v>#REF!</v>
      </c>
      <c r="V55" s="22" t="e">
        <f>#REF!</f>
        <v>#REF!</v>
      </c>
      <c r="W55" s="22" t="e">
        <f>#REF!</f>
        <v>#REF!</v>
      </c>
      <c r="X55" s="22" t="e">
        <f>#REF!</f>
        <v>#REF!</v>
      </c>
      <c r="Y55" s="31"/>
    </row>
    <row r="56" spans="1:25" ht="12" customHeight="1" outlineLevel="1" x14ac:dyDescent="0.25">
      <c r="A56" s="19"/>
      <c r="B56" s="20" t="s">
        <v>121</v>
      </c>
      <c r="C56" s="20"/>
      <c r="D56" s="20"/>
      <c r="E56" s="21" t="s">
        <v>122</v>
      </c>
      <c r="F56" s="21" t="s">
        <v>123</v>
      </c>
      <c r="G56" s="22" t="e">
        <f>#REF!</f>
        <v>#REF!</v>
      </c>
      <c r="H56" s="22" t="e">
        <f>#REF!</f>
        <v>#REF!</v>
      </c>
      <c r="I56" s="22" t="e">
        <f>#REF!</f>
        <v>#REF!</v>
      </c>
      <c r="J56" s="22" t="e">
        <f>#REF!</f>
        <v>#REF!</v>
      </c>
      <c r="K56" s="31"/>
      <c r="N56" s="22" t="e">
        <f>#REF!</f>
        <v>#REF!</v>
      </c>
      <c r="O56" s="22" t="e">
        <f>#REF!</f>
        <v>#REF!</v>
      </c>
      <c r="P56" s="22" t="e">
        <f>#REF!</f>
        <v>#REF!</v>
      </c>
      <c r="Q56" s="22" t="e">
        <f>#REF!</f>
        <v>#REF!</v>
      </c>
      <c r="R56" s="31"/>
      <c r="T56" s="5"/>
      <c r="U56" s="22" t="e">
        <f>#REF!</f>
        <v>#REF!</v>
      </c>
      <c r="V56" s="22" t="e">
        <f>#REF!</f>
        <v>#REF!</v>
      </c>
      <c r="W56" s="22" t="e">
        <f>#REF!</f>
        <v>#REF!</v>
      </c>
      <c r="X56" s="22" t="e">
        <f>#REF!</f>
        <v>#REF!</v>
      </c>
      <c r="Y56" s="31"/>
    </row>
    <row r="57" spans="1:25" ht="12" customHeight="1" outlineLevel="1" x14ac:dyDescent="0.25">
      <c r="A57" s="19"/>
      <c r="B57" s="20" t="s">
        <v>124</v>
      </c>
      <c r="C57" s="20"/>
      <c r="D57" s="20"/>
      <c r="E57" s="21" t="s">
        <v>125</v>
      </c>
      <c r="F57" s="21" t="s">
        <v>126</v>
      </c>
      <c r="G57" s="22" t="e">
        <f>#REF!</f>
        <v>#REF!</v>
      </c>
      <c r="H57" s="22" t="e">
        <f>#REF!</f>
        <v>#REF!</v>
      </c>
      <c r="I57" s="22" t="e">
        <f>#REF!</f>
        <v>#REF!</v>
      </c>
      <c r="J57" s="22" t="e">
        <f>#REF!</f>
        <v>#REF!</v>
      </c>
      <c r="K57" s="31"/>
      <c r="N57" s="22" t="e">
        <f>#REF!</f>
        <v>#REF!</v>
      </c>
      <c r="O57" s="22" t="e">
        <f>#REF!</f>
        <v>#REF!</v>
      </c>
      <c r="P57" s="22" t="e">
        <f>#REF!</f>
        <v>#REF!</v>
      </c>
      <c r="Q57" s="22" t="e">
        <f>#REF!</f>
        <v>#REF!</v>
      </c>
      <c r="R57" s="31"/>
      <c r="T57" s="5"/>
      <c r="U57" s="22" t="e">
        <f>#REF!</f>
        <v>#REF!</v>
      </c>
      <c r="V57" s="22" t="e">
        <f>#REF!</f>
        <v>#REF!</v>
      </c>
      <c r="W57" s="22" t="e">
        <f>#REF!</f>
        <v>#REF!</v>
      </c>
      <c r="X57" s="22" t="e">
        <f>#REF!</f>
        <v>#REF!</v>
      </c>
      <c r="Y57" s="31"/>
    </row>
    <row r="58" spans="1:25" ht="12" customHeight="1" outlineLevel="1" x14ac:dyDescent="0.25">
      <c r="A58" s="19"/>
      <c r="B58" s="20" t="s">
        <v>127</v>
      </c>
      <c r="C58" s="20"/>
      <c r="D58" s="20"/>
      <c r="E58" s="21" t="s">
        <v>128</v>
      </c>
      <c r="F58" s="21" t="s">
        <v>129</v>
      </c>
      <c r="G58" s="22" t="e">
        <f>#REF!</f>
        <v>#REF!</v>
      </c>
      <c r="H58" s="22" t="e">
        <f>#REF!</f>
        <v>#REF!</v>
      </c>
      <c r="I58" s="22" t="e">
        <f>#REF!</f>
        <v>#REF!</v>
      </c>
      <c r="J58" s="22" t="e">
        <f>#REF!</f>
        <v>#REF!</v>
      </c>
      <c r="K58" s="31"/>
      <c r="N58" s="22" t="e">
        <f>#REF!</f>
        <v>#REF!</v>
      </c>
      <c r="O58" s="22" t="e">
        <f>#REF!</f>
        <v>#REF!</v>
      </c>
      <c r="P58" s="22" t="e">
        <f>#REF!</f>
        <v>#REF!</v>
      </c>
      <c r="Q58" s="22" t="e">
        <f>#REF!</f>
        <v>#REF!</v>
      </c>
      <c r="R58" s="31"/>
      <c r="T58" s="5"/>
      <c r="U58" s="22" t="e">
        <f>#REF!</f>
        <v>#REF!</v>
      </c>
      <c r="V58" s="22" t="e">
        <f>#REF!</f>
        <v>#REF!</v>
      </c>
      <c r="W58" s="22" t="e">
        <f>#REF!</f>
        <v>#REF!</v>
      </c>
      <c r="X58" s="22" t="e">
        <f>#REF!</f>
        <v>#REF!</v>
      </c>
      <c r="Y58" s="31"/>
    </row>
    <row r="59" spans="1:25" ht="12" customHeight="1" outlineLevel="1" x14ac:dyDescent="0.25">
      <c r="A59" s="19"/>
      <c r="B59" s="20" t="s">
        <v>130</v>
      </c>
      <c r="C59" s="20"/>
      <c r="D59" s="20"/>
      <c r="E59" s="21" t="s">
        <v>131</v>
      </c>
      <c r="F59" s="21" t="s">
        <v>132</v>
      </c>
      <c r="G59" s="22" t="e">
        <f>#REF!</f>
        <v>#REF!</v>
      </c>
      <c r="H59" s="22" t="e">
        <f>#REF!</f>
        <v>#REF!</v>
      </c>
      <c r="I59" s="22" t="e">
        <f>#REF!</f>
        <v>#REF!</v>
      </c>
      <c r="J59" s="22" t="e">
        <f>#REF!</f>
        <v>#REF!</v>
      </c>
      <c r="K59" s="31"/>
      <c r="N59" s="22" t="e">
        <f>#REF!</f>
        <v>#REF!</v>
      </c>
      <c r="O59" s="22" t="e">
        <f>#REF!</f>
        <v>#REF!</v>
      </c>
      <c r="P59" s="22" t="e">
        <f>#REF!</f>
        <v>#REF!</v>
      </c>
      <c r="Q59" s="22" t="e">
        <f>#REF!</f>
        <v>#REF!</v>
      </c>
      <c r="R59" s="31"/>
      <c r="T59" s="5"/>
      <c r="U59" s="22" t="e">
        <f>#REF!</f>
        <v>#REF!</v>
      </c>
      <c r="V59" s="22" t="e">
        <f>#REF!</f>
        <v>#REF!</v>
      </c>
      <c r="W59" s="22" t="e">
        <f>#REF!</f>
        <v>#REF!</v>
      </c>
      <c r="X59" s="22" t="e">
        <f>#REF!</f>
        <v>#REF!</v>
      </c>
      <c r="Y59" s="31"/>
    </row>
    <row r="60" spans="1:25" ht="12" customHeight="1" outlineLevel="1" x14ac:dyDescent="0.25">
      <c r="A60" s="19"/>
      <c r="B60" s="20" t="s">
        <v>133</v>
      </c>
      <c r="C60" s="20"/>
      <c r="D60" s="20"/>
      <c r="E60" s="21" t="s">
        <v>134</v>
      </c>
      <c r="F60" s="21" t="s">
        <v>135</v>
      </c>
      <c r="G60" s="22" t="e">
        <f>#REF!</f>
        <v>#REF!</v>
      </c>
      <c r="H60" s="22" t="e">
        <f>#REF!</f>
        <v>#REF!</v>
      </c>
      <c r="I60" s="22" t="e">
        <f>#REF!</f>
        <v>#REF!</v>
      </c>
      <c r="J60" s="22" t="e">
        <f>#REF!</f>
        <v>#REF!</v>
      </c>
      <c r="K60" s="31"/>
      <c r="N60" s="22" t="e">
        <f>#REF!</f>
        <v>#REF!</v>
      </c>
      <c r="O60" s="22" t="e">
        <f>#REF!</f>
        <v>#REF!</v>
      </c>
      <c r="P60" s="22" t="e">
        <f>#REF!</f>
        <v>#REF!</v>
      </c>
      <c r="Q60" s="22" t="e">
        <f>#REF!</f>
        <v>#REF!</v>
      </c>
      <c r="R60" s="31"/>
      <c r="T60" s="5"/>
      <c r="U60" s="22" t="e">
        <f>#REF!</f>
        <v>#REF!</v>
      </c>
      <c r="V60" s="22" t="e">
        <f>#REF!</f>
        <v>#REF!</v>
      </c>
      <c r="W60" s="22" t="e">
        <f>#REF!</f>
        <v>#REF!</v>
      </c>
      <c r="X60" s="22" t="e">
        <f>#REF!</f>
        <v>#REF!</v>
      </c>
      <c r="Y60" s="31"/>
    </row>
    <row r="61" spans="1:25" ht="12" customHeight="1" outlineLevel="1" x14ac:dyDescent="0.25">
      <c r="A61" s="19"/>
      <c r="B61" s="20" t="s">
        <v>136</v>
      </c>
      <c r="C61" s="20"/>
      <c r="D61" s="20"/>
      <c r="E61" s="21" t="s">
        <v>137</v>
      </c>
      <c r="F61" s="21" t="s">
        <v>138</v>
      </c>
      <c r="G61" s="22" t="e">
        <f>#REF!</f>
        <v>#REF!</v>
      </c>
      <c r="H61" s="22" t="e">
        <f>#REF!</f>
        <v>#REF!</v>
      </c>
      <c r="I61" s="22" t="e">
        <f>#REF!</f>
        <v>#REF!</v>
      </c>
      <c r="J61" s="22" t="e">
        <f>#REF!</f>
        <v>#REF!</v>
      </c>
      <c r="K61" s="31"/>
      <c r="N61" s="22" t="e">
        <f>#REF!</f>
        <v>#REF!</v>
      </c>
      <c r="O61" s="22" t="e">
        <f>#REF!</f>
        <v>#REF!</v>
      </c>
      <c r="P61" s="22" t="e">
        <f>#REF!</f>
        <v>#REF!</v>
      </c>
      <c r="Q61" s="22" t="e">
        <f>#REF!</f>
        <v>#REF!</v>
      </c>
      <c r="R61" s="31"/>
      <c r="T61" s="5"/>
      <c r="U61" s="22" t="e">
        <f>#REF!</f>
        <v>#REF!</v>
      </c>
      <c r="V61" s="22" t="e">
        <f>#REF!</f>
        <v>#REF!</v>
      </c>
      <c r="W61" s="22" t="e">
        <f>#REF!</f>
        <v>#REF!</v>
      </c>
      <c r="X61" s="22" t="e">
        <f>#REF!</f>
        <v>#REF!</v>
      </c>
      <c r="Y61" s="31"/>
    </row>
    <row r="62" spans="1:25" ht="12" customHeight="1" outlineLevel="1" x14ac:dyDescent="0.25">
      <c r="A62" s="19"/>
      <c r="B62" s="20" t="s">
        <v>139</v>
      </c>
      <c r="C62" s="20"/>
      <c r="D62" s="20"/>
      <c r="E62" s="21" t="s">
        <v>140</v>
      </c>
      <c r="F62" s="21" t="s">
        <v>141</v>
      </c>
      <c r="G62" s="22" t="e">
        <f>#REF!</f>
        <v>#REF!</v>
      </c>
      <c r="H62" s="22" t="e">
        <f>#REF!</f>
        <v>#REF!</v>
      </c>
      <c r="I62" s="22" t="e">
        <f>#REF!</f>
        <v>#REF!</v>
      </c>
      <c r="J62" s="22" t="e">
        <f>#REF!</f>
        <v>#REF!</v>
      </c>
      <c r="K62" s="31"/>
      <c r="N62" s="22" t="e">
        <f>#REF!</f>
        <v>#REF!</v>
      </c>
      <c r="O62" s="22" t="e">
        <f>#REF!</f>
        <v>#REF!</v>
      </c>
      <c r="P62" s="22" t="e">
        <f>#REF!</f>
        <v>#REF!</v>
      </c>
      <c r="Q62" s="22" t="e">
        <f>#REF!</f>
        <v>#REF!</v>
      </c>
      <c r="R62" s="31"/>
      <c r="T62" s="5"/>
      <c r="U62" s="22" t="e">
        <f>#REF!</f>
        <v>#REF!</v>
      </c>
      <c r="V62" s="22" t="e">
        <f>#REF!</f>
        <v>#REF!</v>
      </c>
      <c r="W62" s="22" t="e">
        <f>#REF!</f>
        <v>#REF!</v>
      </c>
      <c r="X62" s="22" t="e">
        <f>#REF!</f>
        <v>#REF!</v>
      </c>
      <c r="Y62" s="31"/>
    </row>
    <row r="63" spans="1:25" ht="12" customHeight="1" outlineLevel="1" x14ac:dyDescent="0.25">
      <c r="A63" s="19"/>
      <c r="B63" s="20" t="s">
        <v>142</v>
      </c>
      <c r="C63" s="20"/>
      <c r="D63" s="20"/>
      <c r="E63" s="21" t="s">
        <v>143</v>
      </c>
      <c r="F63" s="21" t="s">
        <v>144</v>
      </c>
      <c r="G63" s="22" t="e">
        <f>#REF!</f>
        <v>#REF!</v>
      </c>
      <c r="H63" s="22" t="e">
        <f>#REF!</f>
        <v>#REF!</v>
      </c>
      <c r="I63" s="22" t="e">
        <f>#REF!</f>
        <v>#REF!</v>
      </c>
      <c r="J63" s="22" t="e">
        <f>#REF!</f>
        <v>#REF!</v>
      </c>
      <c r="K63" s="31"/>
      <c r="N63" s="22" t="e">
        <f>#REF!</f>
        <v>#REF!</v>
      </c>
      <c r="O63" s="22" t="e">
        <f>#REF!</f>
        <v>#REF!</v>
      </c>
      <c r="P63" s="22" t="e">
        <f>#REF!</f>
        <v>#REF!</v>
      </c>
      <c r="Q63" s="22" t="e">
        <f>#REF!</f>
        <v>#REF!</v>
      </c>
      <c r="R63" s="31"/>
      <c r="T63" s="5"/>
      <c r="U63" s="22" t="e">
        <f>#REF!</f>
        <v>#REF!</v>
      </c>
      <c r="V63" s="22" t="e">
        <f>#REF!</f>
        <v>#REF!</v>
      </c>
      <c r="W63" s="22" t="e">
        <f>#REF!</f>
        <v>#REF!</v>
      </c>
      <c r="X63" s="22" t="e">
        <f>#REF!</f>
        <v>#REF!</v>
      </c>
      <c r="Y63" s="31"/>
    </row>
    <row r="64" spans="1:25" ht="12" customHeight="1" outlineLevel="1" x14ac:dyDescent="0.25">
      <c r="A64" s="19"/>
      <c r="B64" s="46" t="s">
        <v>145</v>
      </c>
      <c r="C64" s="46"/>
      <c r="D64" s="46"/>
      <c r="E64" s="47"/>
      <c r="F64" s="47"/>
      <c r="G64" s="37" t="e">
        <f>#REF!</f>
        <v>#REF!</v>
      </c>
      <c r="H64" s="37" t="e">
        <f>#REF!</f>
        <v>#REF!</v>
      </c>
      <c r="I64" s="37" t="e">
        <f>#REF!</f>
        <v>#REF!</v>
      </c>
      <c r="J64" s="37" t="e">
        <f>#REF!</f>
        <v>#REF!</v>
      </c>
      <c r="K64" s="31"/>
      <c r="N64" s="37" t="e">
        <f>#REF!</f>
        <v>#REF!</v>
      </c>
      <c r="O64" s="37" t="e">
        <f>#REF!</f>
        <v>#REF!</v>
      </c>
      <c r="P64" s="37" t="e">
        <f>#REF!</f>
        <v>#REF!</v>
      </c>
      <c r="Q64" s="37" t="e">
        <f>#REF!</f>
        <v>#REF!</v>
      </c>
      <c r="R64" s="31"/>
      <c r="T64" s="5"/>
      <c r="U64" s="37" t="e">
        <f>#REF!</f>
        <v>#REF!</v>
      </c>
      <c r="V64" s="37" t="e">
        <f>#REF!</f>
        <v>#REF!</v>
      </c>
      <c r="W64" s="37" t="e">
        <f>#REF!</f>
        <v>#REF!</v>
      </c>
      <c r="X64" s="37" t="e">
        <f>#REF!</f>
        <v>#REF!</v>
      </c>
      <c r="Y64" s="31"/>
    </row>
    <row r="65" spans="1:25" ht="12" customHeight="1" outlineLevel="1" x14ac:dyDescent="0.25">
      <c r="A65" s="19"/>
      <c r="B65" s="32" t="s">
        <v>146</v>
      </c>
      <c r="C65" s="32"/>
      <c r="D65" s="32"/>
      <c r="E65" s="33"/>
      <c r="F65" s="33"/>
      <c r="G65" s="34" t="e">
        <f>#REF!</f>
        <v>#REF!</v>
      </c>
      <c r="H65" s="34" t="e">
        <f>#REF!</f>
        <v>#REF!</v>
      </c>
      <c r="I65" s="34" t="e">
        <f>#REF!</f>
        <v>#REF!</v>
      </c>
      <c r="J65" s="34" t="e">
        <f>#REF!</f>
        <v>#REF!</v>
      </c>
      <c r="K65" s="31"/>
      <c r="N65" s="34" t="e">
        <f>#REF!</f>
        <v>#REF!</v>
      </c>
      <c r="O65" s="34" t="e">
        <f>#REF!</f>
        <v>#REF!</v>
      </c>
      <c r="P65" s="34" t="e">
        <f>#REF!</f>
        <v>#REF!</v>
      </c>
      <c r="Q65" s="34" t="e">
        <f>#REF!</f>
        <v>#REF!</v>
      </c>
      <c r="R65" s="31"/>
      <c r="T65" s="5"/>
      <c r="U65" s="34" t="e">
        <f>#REF!</f>
        <v>#REF!</v>
      </c>
      <c r="V65" s="34" t="e">
        <f>#REF!</f>
        <v>#REF!</v>
      </c>
      <c r="W65" s="34" t="e">
        <f>#REF!</f>
        <v>#REF!</v>
      </c>
      <c r="X65" s="34" t="e">
        <f>#REF!</f>
        <v>#REF!</v>
      </c>
      <c r="Y65" s="31"/>
    </row>
    <row r="66" spans="1:25" ht="12" customHeight="1" outlineLevel="1" x14ac:dyDescent="0.25">
      <c r="A66" s="19"/>
      <c r="B66" s="20" t="s">
        <v>147</v>
      </c>
      <c r="C66" s="20"/>
      <c r="D66" s="20"/>
      <c r="E66" s="21" t="s">
        <v>148</v>
      </c>
      <c r="F66" s="21" t="s">
        <v>149</v>
      </c>
      <c r="G66" s="22" t="e">
        <f>#REF!</f>
        <v>#REF!</v>
      </c>
      <c r="H66" s="22" t="e">
        <f>#REF!</f>
        <v>#REF!</v>
      </c>
      <c r="I66" s="22" t="e">
        <f>#REF!</f>
        <v>#REF!</v>
      </c>
      <c r="J66" s="22" t="e">
        <f>#REF!</f>
        <v>#REF!</v>
      </c>
      <c r="K66" s="31"/>
      <c r="N66" s="22" t="e">
        <f>#REF!</f>
        <v>#REF!</v>
      </c>
      <c r="O66" s="22" t="e">
        <f>#REF!</f>
        <v>#REF!</v>
      </c>
      <c r="P66" s="22" t="e">
        <f>#REF!</f>
        <v>#REF!</v>
      </c>
      <c r="Q66" s="22" t="e">
        <f>#REF!</f>
        <v>#REF!</v>
      </c>
      <c r="R66" s="31"/>
      <c r="T66" s="5"/>
      <c r="U66" s="22" t="e">
        <f>#REF!</f>
        <v>#REF!</v>
      </c>
      <c r="V66" s="22" t="e">
        <f>#REF!</f>
        <v>#REF!</v>
      </c>
      <c r="W66" s="22" t="e">
        <f>#REF!</f>
        <v>#REF!</v>
      </c>
      <c r="X66" s="22" t="e">
        <f>#REF!</f>
        <v>#REF!</v>
      </c>
      <c r="Y66" s="31"/>
    </row>
    <row r="67" spans="1:25" ht="12" customHeight="1" outlineLevel="1" x14ac:dyDescent="0.25">
      <c r="A67" s="19"/>
      <c r="B67" s="20" t="s">
        <v>150</v>
      </c>
      <c r="C67" s="20"/>
      <c r="D67" s="20"/>
      <c r="E67" s="21" t="s">
        <v>151</v>
      </c>
      <c r="F67" s="21" t="s">
        <v>152</v>
      </c>
      <c r="G67" s="22" t="e">
        <f>#REF!</f>
        <v>#REF!</v>
      </c>
      <c r="H67" s="22" t="e">
        <f>#REF!</f>
        <v>#REF!</v>
      </c>
      <c r="I67" s="22" t="e">
        <f>#REF!</f>
        <v>#REF!</v>
      </c>
      <c r="J67" s="22" t="e">
        <f>#REF!</f>
        <v>#REF!</v>
      </c>
      <c r="K67" s="31"/>
      <c r="N67" s="22" t="e">
        <f>#REF!</f>
        <v>#REF!</v>
      </c>
      <c r="O67" s="22" t="e">
        <f>#REF!</f>
        <v>#REF!</v>
      </c>
      <c r="P67" s="22" t="e">
        <f>#REF!</f>
        <v>#REF!</v>
      </c>
      <c r="Q67" s="22" t="e">
        <f>#REF!</f>
        <v>#REF!</v>
      </c>
      <c r="R67" s="31"/>
      <c r="T67" s="5"/>
      <c r="U67" s="22" t="e">
        <f>#REF!</f>
        <v>#REF!</v>
      </c>
      <c r="V67" s="22" t="e">
        <f>#REF!</f>
        <v>#REF!</v>
      </c>
      <c r="W67" s="22" t="e">
        <f>#REF!</f>
        <v>#REF!</v>
      </c>
      <c r="X67" s="22" t="e">
        <f>#REF!</f>
        <v>#REF!</v>
      </c>
      <c r="Y67" s="31"/>
    </row>
    <row r="68" spans="1:25" ht="12" customHeight="1" outlineLevel="1" x14ac:dyDescent="0.25">
      <c r="A68" s="19"/>
      <c r="B68" s="20" t="s">
        <v>153</v>
      </c>
      <c r="C68" s="20"/>
      <c r="D68" s="20"/>
      <c r="E68" s="21" t="s">
        <v>154</v>
      </c>
      <c r="F68" s="21" t="s">
        <v>155</v>
      </c>
      <c r="G68" s="22" t="e">
        <f>#REF!</f>
        <v>#REF!</v>
      </c>
      <c r="H68" s="22" t="e">
        <f>#REF!</f>
        <v>#REF!</v>
      </c>
      <c r="I68" s="22" t="e">
        <f>#REF!</f>
        <v>#REF!</v>
      </c>
      <c r="J68" s="22" t="e">
        <f>#REF!</f>
        <v>#REF!</v>
      </c>
      <c r="K68" s="31"/>
      <c r="N68" s="22" t="e">
        <f>#REF!</f>
        <v>#REF!</v>
      </c>
      <c r="O68" s="22" t="e">
        <f>#REF!</f>
        <v>#REF!</v>
      </c>
      <c r="P68" s="22" t="e">
        <f>#REF!</f>
        <v>#REF!</v>
      </c>
      <c r="Q68" s="22" t="e">
        <f>#REF!</f>
        <v>#REF!</v>
      </c>
      <c r="R68" s="31"/>
      <c r="T68" s="5"/>
      <c r="U68" s="22" t="e">
        <f>#REF!</f>
        <v>#REF!</v>
      </c>
      <c r="V68" s="22" t="e">
        <f>#REF!</f>
        <v>#REF!</v>
      </c>
      <c r="W68" s="22" t="e">
        <f>#REF!</f>
        <v>#REF!</v>
      </c>
      <c r="X68" s="22" t="e">
        <f>#REF!</f>
        <v>#REF!</v>
      </c>
      <c r="Y68" s="31"/>
    </row>
    <row r="69" spans="1:25" ht="12" customHeight="1" outlineLevel="1" x14ac:dyDescent="0.25">
      <c r="A69" s="19"/>
      <c r="B69" s="20" t="s">
        <v>156</v>
      </c>
      <c r="C69" s="20"/>
      <c r="D69" s="20"/>
      <c r="E69" s="21" t="s">
        <v>157</v>
      </c>
      <c r="F69" s="21" t="s">
        <v>158</v>
      </c>
      <c r="G69" s="22" t="e">
        <f>#REF!</f>
        <v>#REF!</v>
      </c>
      <c r="H69" s="22" t="e">
        <f>#REF!</f>
        <v>#REF!</v>
      </c>
      <c r="I69" s="22" t="e">
        <f>#REF!</f>
        <v>#REF!</v>
      </c>
      <c r="J69" s="22" t="e">
        <f>#REF!</f>
        <v>#REF!</v>
      </c>
      <c r="K69" s="31"/>
      <c r="N69" s="22" t="e">
        <f>#REF!</f>
        <v>#REF!</v>
      </c>
      <c r="O69" s="22" t="e">
        <f>#REF!</f>
        <v>#REF!</v>
      </c>
      <c r="P69" s="22" t="e">
        <f>#REF!</f>
        <v>#REF!</v>
      </c>
      <c r="Q69" s="22" t="e">
        <f>#REF!</f>
        <v>#REF!</v>
      </c>
      <c r="R69" s="31"/>
      <c r="T69" s="5"/>
      <c r="U69" s="22" t="e">
        <f>#REF!</f>
        <v>#REF!</v>
      </c>
      <c r="V69" s="22" t="e">
        <f>#REF!</f>
        <v>#REF!</v>
      </c>
      <c r="W69" s="22" t="e">
        <f>#REF!</f>
        <v>#REF!</v>
      </c>
      <c r="X69" s="22" t="e">
        <f>#REF!</f>
        <v>#REF!</v>
      </c>
      <c r="Y69" s="31"/>
    </row>
    <row r="70" spans="1:25" ht="12" customHeight="1" outlineLevel="1" x14ac:dyDescent="0.25">
      <c r="A70" s="19"/>
      <c r="B70" s="20" t="s">
        <v>159</v>
      </c>
      <c r="C70" s="20"/>
      <c r="D70" s="20"/>
      <c r="E70" s="21" t="s">
        <v>160</v>
      </c>
      <c r="F70" s="21" t="s">
        <v>161</v>
      </c>
      <c r="G70" s="22" t="e">
        <f>#REF!</f>
        <v>#REF!</v>
      </c>
      <c r="H70" s="22" t="e">
        <f>#REF!</f>
        <v>#REF!</v>
      </c>
      <c r="I70" s="22" t="e">
        <f>#REF!</f>
        <v>#REF!</v>
      </c>
      <c r="J70" s="22" t="e">
        <f>#REF!</f>
        <v>#REF!</v>
      </c>
      <c r="K70" s="31"/>
      <c r="N70" s="22" t="e">
        <f>#REF!</f>
        <v>#REF!</v>
      </c>
      <c r="O70" s="22" t="e">
        <f>#REF!</f>
        <v>#REF!</v>
      </c>
      <c r="P70" s="22" t="e">
        <f>#REF!</f>
        <v>#REF!</v>
      </c>
      <c r="Q70" s="22" t="e">
        <f>#REF!</f>
        <v>#REF!</v>
      </c>
      <c r="R70" s="31"/>
      <c r="T70" s="5"/>
      <c r="U70" s="22" t="e">
        <f>#REF!</f>
        <v>#REF!</v>
      </c>
      <c r="V70" s="22" t="e">
        <f>#REF!</f>
        <v>#REF!</v>
      </c>
      <c r="W70" s="22" t="e">
        <f>#REF!</f>
        <v>#REF!</v>
      </c>
      <c r="X70" s="22" t="e">
        <f>#REF!</f>
        <v>#REF!</v>
      </c>
      <c r="Y70" s="31"/>
    </row>
    <row r="71" spans="1:25" ht="12" customHeight="1" outlineLevel="1" x14ac:dyDescent="0.25">
      <c r="A71" s="19"/>
      <c r="B71" s="20" t="s">
        <v>162</v>
      </c>
      <c r="C71" s="20"/>
      <c r="D71" s="20"/>
      <c r="E71" s="21" t="s">
        <v>163</v>
      </c>
      <c r="F71" s="21" t="s">
        <v>164</v>
      </c>
      <c r="G71" s="22" t="e">
        <f>#REF!</f>
        <v>#REF!</v>
      </c>
      <c r="H71" s="22" t="e">
        <f>#REF!</f>
        <v>#REF!</v>
      </c>
      <c r="I71" s="22" t="e">
        <f>#REF!</f>
        <v>#REF!</v>
      </c>
      <c r="J71" s="22" t="e">
        <f>#REF!</f>
        <v>#REF!</v>
      </c>
      <c r="K71" s="31"/>
      <c r="N71" s="22" t="e">
        <f>#REF!</f>
        <v>#REF!</v>
      </c>
      <c r="O71" s="22" t="e">
        <f>#REF!</f>
        <v>#REF!</v>
      </c>
      <c r="P71" s="22" t="e">
        <f>#REF!</f>
        <v>#REF!</v>
      </c>
      <c r="Q71" s="22" t="e">
        <f>#REF!</f>
        <v>#REF!</v>
      </c>
      <c r="R71" s="31"/>
      <c r="T71" s="5"/>
      <c r="U71" s="22" t="e">
        <f>#REF!</f>
        <v>#REF!</v>
      </c>
      <c r="V71" s="22" t="e">
        <f>#REF!</f>
        <v>#REF!</v>
      </c>
      <c r="W71" s="22" t="e">
        <f>#REF!</f>
        <v>#REF!</v>
      </c>
      <c r="X71" s="22" t="e">
        <f>#REF!</f>
        <v>#REF!</v>
      </c>
      <c r="Y71" s="31"/>
    </row>
    <row r="72" spans="1:25" ht="12" customHeight="1" outlineLevel="1" x14ac:dyDescent="0.25">
      <c r="A72" s="19"/>
      <c r="B72" s="20" t="s">
        <v>165</v>
      </c>
      <c r="C72" s="20"/>
      <c r="D72" s="20"/>
      <c r="E72" s="21" t="s">
        <v>166</v>
      </c>
      <c r="F72" s="21" t="s">
        <v>167</v>
      </c>
      <c r="G72" s="22" t="e">
        <f>#REF!</f>
        <v>#REF!</v>
      </c>
      <c r="H72" s="22" t="e">
        <f>#REF!</f>
        <v>#REF!</v>
      </c>
      <c r="I72" s="22" t="e">
        <f>#REF!</f>
        <v>#REF!</v>
      </c>
      <c r="J72" s="22" t="e">
        <f>#REF!</f>
        <v>#REF!</v>
      </c>
      <c r="K72" s="31"/>
      <c r="N72" s="22" t="e">
        <f>#REF!</f>
        <v>#REF!</v>
      </c>
      <c r="O72" s="22" t="e">
        <f>#REF!</f>
        <v>#REF!</v>
      </c>
      <c r="P72" s="22" t="e">
        <f>#REF!</f>
        <v>#REF!</v>
      </c>
      <c r="Q72" s="22" t="e">
        <f>#REF!</f>
        <v>#REF!</v>
      </c>
      <c r="R72" s="31"/>
      <c r="T72" s="5"/>
      <c r="U72" s="22" t="e">
        <f>#REF!</f>
        <v>#REF!</v>
      </c>
      <c r="V72" s="22" t="e">
        <f>#REF!</f>
        <v>#REF!</v>
      </c>
      <c r="W72" s="22" t="e">
        <f>#REF!</f>
        <v>#REF!</v>
      </c>
      <c r="X72" s="22" t="e">
        <f>#REF!</f>
        <v>#REF!</v>
      </c>
      <c r="Y72" s="31"/>
    </row>
    <row r="73" spans="1:25" ht="12" customHeight="1" outlineLevel="1" x14ac:dyDescent="0.25">
      <c r="A73" s="19"/>
      <c r="B73" s="20" t="s">
        <v>168</v>
      </c>
      <c r="C73" s="20"/>
      <c r="D73" s="20"/>
      <c r="E73" s="21" t="s">
        <v>169</v>
      </c>
      <c r="F73" s="21" t="s">
        <v>170</v>
      </c>
      <c r="G73" s="22" t="e">
        <f>#REF!</f>
        <v>#REF!</v>
      </c>
      <c r="H73" s="22" t="e">
        <f>#REF!</f>
        <v>#REF!</v>
      </c>
      <c r="I73" s="22" t="e">
        <f>#REF!</f>
        <v>#REF!</v>
      </c>
      <c r="J73" s="22" t="e">
        <f>#REF!</f>
        <v>#REF!</v>
      </c>
      <c r="K73" s="31"/>
      <c r="N73" s="22" t="e">
        <f>#REF!</f>
        <v>#REF!</v>
      </c>
      <c r="O73" s="22" t="e">
        <f>#REF!</f>
        <v>#REF!</v>
      </c>
      <c r="P73" s="22" t="e">
        <f>#REF!</f>
        <v>#REF!</v>
      </c>
      <c r="Q73" s="22" t="e">
        <f>#REF!</f>
        <v>#REF!</v>
      </c>
      <c r="R73" s="31"/>
      <c r="T73" s="5"/>
      <c r="U73" s="22" t="e">
        <f>#REF!</f>
        <v>#REF!</v>
      </c>
      <c r="V73" s="22" t="e">
        <f>#REF!</f>
        <v>#REF!</v>
      </c>
      <c r="W73" s="22" t="e">
        <f>#REF!</f>
        <v>#REF!</v>
      </c>
      <c r="X73" s="22" t="e">
        <f>#REF!</f>
        <v>#REF!</v>
      </c>
      <c r="Y73" s="31"/>
    </row>
    <row r="74" spans="1:25" ht="12" customHeight="1" outlineLevel="1" x14ac:dyDescent="0.25">
      <c r="A74" s="19"/>
      <c r="B74" s="20" t="s">
        <v>171</v>
      </c>
      <c r="C74" s="20"/>
      <c r="D74" s="20"/>
      <c r="E74" s="21" t="s">
        <v>172</v>
      </c>
      <c r="F74" s="21" t="s">
        <v>173</v>
      </c>
      <c r="G74" s="22" t="e">
        <f>#REF!</f>
        <v>#REF!</v>
      </c>
      <c r="H74" s="22" t="e">
        <f>#REF!</f>
        <v>#REF!</v>
      </c>
      <c r="I74" s="22" t="e">
        <f>#REF!</f>
        <v>#REF!</v>
      </c>
      <c r="J74" s="22" t="e">
        <f>#REF!</f>
        <v>#REF!</v>
      </c>
      <c r="K74" s="31"/>
      <c r="N74" s="22" t="e">
        <f>#REF!</f>
        <v>#REF!</v>
      </c>
      <c r="O74" s="22" t="e">
        <f>#REF!</f>
        <v>#REF!</v>
      </c>
      <c r="P74" s="22" t="e">
        <f>#REF!</f>
        <v>#REF!</v>
      </c>
      <c r="Q74" s="22" t="e">
        <f>#REF!</f>
        <v>#REF!</v>
      </c>
      <c r="R74" s="31"/>
      <c r="T74" s="5"/>
      <c r="U74" s="22" t="e">
        <f>#REF!</f>
        <v>#REF!</v>
      </c>
      <c r="V74" s="22" t="e">
        <f>#REF!</f>
        <v>#REF!</v>
      </c>
      <c r="W74" s="22" t="e">
        <f>#REF!</f>
        <v>#REF!</v>
      </c>
      <c r="X74" s="22" t="e">
        <f>#REF!</f>
        <v>#REF!</v>
      </c>
      <c r="Y74" s="31"/>
    </row>
    <row r="75" spans="1:25" ht="12" customHeight="1" outlineLevel="1" x14ac:dyDescent="0.25">
      <c r="A75" s="19"/>
      <c r="B75" s="20" t="s">
        <v>174</v>
      </c>
      <c r="C75" s="20"/>
      <c r="D75" s="20"/>
      <c r="E75" s="21" t="s">
        <v>175</v>
      </c>
      <c r="F75" s="21" t="s">
        <v>176</v>
      </c>
      <c r="G75" s="22" t="e">
        <f>#REF!</f>
        <v>#REF!</v>
      </c>
      <c r="H75" s="22" t="e">
        <f>#REF!</f>
        <v>#REF!</v>
      </c>
      <c r="I75" s="22" t="e">
        <f>#REF!</f>
        <v>#REF!</v>
      </c>
      <c r="J75" s="22" t="e">
        <f>#REF!</f>
        <v>#REF!</v>
      </c>
      <c r="K75" s="31"/>
      <c r="N75" s="22" t="e">
        <f>#REF!</f>
        <v>#REF!</v>
      </c>
      <c r="O75" s="22" t="e">
        <f>#REF!</f>
        <v>#REF!</v>
      </c>
      <c r="P75" s="22" t="e">
        <f>#REF!</f>
        <v>#REF!</v>
      </c>
      <c r="Q75" s="22" t="e">
        <f>#REF!</f>
        <v>#REF!</v>
      </c>
      <c r="R75" s="31"/>
      <c r="T75" s="5"/>
      <c r="U75" s="22" t="e">
        <f>#REF!</f>
        <v>#REF!</v>
      </c>
      <c r="V75" s="22" t="e">
        <f>#REF!</f>
        <v>#REF!</v>
      </c>
      <c r="W75" s="22" t="e">
        <f>#REF!</f>
        <v>#REF!</v>
      </c>
      <c r="X75" s="22" t="e">
        <f>#REF!</f>
        <v>#REF!</v>
      </c>
      <c r="Y75" s="31"/>
    </row>
    <row r="76" spans="1:25" ht="12" customHeight="1" outlineLevel="1" x14ac:dyDescent="0.25">
      <c r="A76" s="19"/>
      <c r="B76" s="20" t="s">
        <v>177</v>
      </c>
      <c r="C76" s="20"/>
      <c r="D76" s="20"/>
      <c r="E76" s="21" t="s">
        <v>178</v>
      </c>
      <c r="F76" s="21" t="s">
        <v>179</v>
      </c>
      <c r="G76" s="22" t="e">
        <f>#REF!</f>
        <v>#REF!</v>
      </c>
      <c r="H76" s="22" t="e">
        <f>#REF!</f>
        <v>#REF!</v>
      </c>
      <c r="I76" s="22" t="e">
        <f>#REF!</f>
        <v>#REF!</v>
      </c>
      <c r="J76" s="22" t="e">
        <f>#REF!</f>
        <v>#REF!</v>
      </c>
      <c r="K76" s="31"/>
      <c r="N76" s="22" t="e">
        <f>#REF!</f>
        <v>#REF!</v>
      </c>
      <c r="O76" s="22" t="e">
        <f>#REF!</f>
        <v>#REF!</v>
      </c>
      <c r="P76" s="22" t="e">
        <f>#REF!</f>
        <v>#REF!</v>
      </c>
      <c r="Q76" s="22" t="e">
        <f>#REF!</f>
        <v>#REF!</v>
      </c>
      <c r="R76" s="31"/>
      <c r="T76" s="5"/>
      <c r="U76" s="22" t="e">
        <f>#REF!</f>
        <v>#REF!</v>
      </c>
      <c r="V76" s="22" t="e">
        <f>#REF!</f>
        <v>#REF!</v>
      </c>
      <c r="W76" s="22" t="e">
        <f>#REF!</f>
        <v>#REF!</v>
      </c>
      <c r="X76" s="22" t="e">
        <f>#REF!</f>
        <v>#REF!</v>
      </c>
      <c r="Y76" s="31"/>
    </row>
    <row r="77" spans="1:25" ht="12" customHeight="1" outlineLevel="1" x14ac:dyDescent="0.25">
      <c r="A77" s="19"/>
      <c r="B77" s="20" t="s">
        <v>180</v>
      </c>
      <c r="C77" s="20"/>
      <c r="D77" s="20"/>
      <c r="E77" s="21" t="s">
        <v>181</v>
      </c>
      <c r="F77" s="21" t="s">
        <v>182</v>
      </c>
      <c r="G77" s="22" t="e">
        <f>#REF!</f>
        <v>#REF!</v>
      </c>
      <c r="H77" s="22" t="e">
        <f>#REF!</f>
        <v>#REF!</v>
      </c>
      <c r="I77" s="22" t="e">
        <f>#REF!</f>
        <v>#REF!</v>
      </c>
      <c r="J77" s="22" t="e">
        <f>#REF!</f>
        <v>#REF!</v>
      </c>
      <c r="K77" s="31"/>
      <c r="N77" s="22" t="e">
        <f>#REF!</f>
        <v>#REF!</v>
      </c>
      <c r="O77" s="22" t="e">
        <f>#REF!</f>
        <v>#REF!</v>
      </c>
      <c r="P77" s="22" t="e">
        <f>#REF!</f>
        <v>#REF!</v>
      </c>
      <c r="Q77" s="22" t="e">
        <f>#REF!</f>
        <v>#REF!</v>
      </c>
      <c r="R77" s="31"/>
      <c r="T77" s="5"/>
      <c r="U77" s="22" t="e">
        <f>#REF!</f>
        <v>#REF!</v>
      </c>
      <c r="V77" s="22" t="e">
        <f>#REF!</f>
        <v>#REF!</v>
      </c>
      <c r="W77" s="22" t="e">
        <f>#REF!</f>
        <v>#REF!</v>
      </c>
      <c r="X77" s="22" t="e">
        <f>#REF!</f>
        <v>#REF!</v>
      </c>
      <c r="Y77" s="31"/>
    </row>
    <row r="78" spans="1:25" ht="12" customHeight="1" outlineLevel="1" x14ac:dyDescent="0.25">
      <c r="A78" s="19"/>
      <c r="B78" s="20" t="s">
        <v>183</v>
      </c>
      <c r="C78" s="20"/>
      <c r="D78" s="20"/>
      <c r="E78" s="21" t="s">
        <v>184</v>
      </c>
      <c r="F78" s="21" t="s">
        <v>185</v>
      </c>
      <c r="G78" s="22" t="e">
        <f>#REF!</f>
        <v>#REF!</v>
      </c>
      <c r="H78" s="22" t="e">
        <f>#REF!</f>
        <v>#REF!</v>
      </c>
      <c r="I78" s="22" t="e">
        <f>#REF!</f>
        <v>#REF!</v>
      </c>
      <c r="J78" s="22" t="e">
        <f>#REF!</f>
        <v>#REF!</v>
      </c>
      <c r="K78" s="31"/>
      <c r="N78" s="22" t="e">
        <f>#REF!</f>
        <v>#REF!</v>
      </c>
      <c r="O78" s="22" t="e">
        <f>#REF!</f>
        <v>#REF!</v>
      </c>
      <c r="P78" s="22" t="e">
        <f>#REF!</f>
        <v>#REF!</v>
      </c>
      <c r="Q78" s="22" t="e">
        <f>#REF!</f>
        <v>#REF!</v>
      </c>
      <c r="R78" s="31"/>
      <c r="T78" s="5"/>
      <c r="U78" s="22" t="e">
        <f>#REF!</f>
        <v>#REF!</v>
      </c>
      <c r="V78" s="22" t="e">
        <f>#REF!</f>
        <v>#REF!</v>
      </c>
      <c r="W78" s="22" t="e">
        <f>#REF!</f>
        <v>#REF!</v>
      </c>
      <c r="X78" s="22" t="e">
        <f>#REF!</f>
        <v>#REF!</v>
      </c>
      <c r="Y78" s="31"/>
    </row>
    <row r="79" spans="1:25" ht="12" customHeight="1" outlineLevel="1" x14ac:dyDescent="0.25">
      <c r="A79" s="19"/>
      <c r="B79" s="20" t="s">
        <v>186</v>
      </c>
      <c r="C79" s="20"/>
      <c r="D79" s="20"/>
      <c r="E79" s="21" t="s">
        <v>187</v>
      </c>
      <c r="F79" s="21" t="s">
        <v>188</v>
      </c>
      <c r="G79" s="22" t="e">
        <f>#REF!</f>
        <v>#REF!</v>
      </c>
      <c r="H79" s="22" t="e">
        <f>#REF!</f>
        <v>#REF!</v>
      </c>
      <c r="I79" s="22" t="e">
        <f>#REF!</f>
        <v>#REF!</v>
      </c>
      <c r="J79" s="22" t="e">
        <f>#REF!</f>
        <v>#REF!</v>
      </c>
      <c r="K79" s="31"/>
      <c r="N79" s="22" t="e">
        <f>#REF!</f>
        <v>#REF!</v>
      </c>
      <c r="O79" s="22" t="e">
        <f>#REF!</f>
        <v>#REF!</v>
      </c>
      <c r="P79" s="22" t="e">
        <f>#REF!</f>
        <v>#REF!</v>
      </c>
      <c r="Q79" s="22" t="e">
        <f>#REF!</f>
        <v>#REF!</v>
      </c>
      <c r="R79" s="31"/>
      <c r="T79" s="5"/>
      <c r="U79" s="22" t="e">
        <f>#REF!</f>
        <v>#REF!</v>
      </c>
      <c r="V79" s="22" t="e">
        <f>#REF!</f>
        <v>#REF!</v>
      </c>
      <c r="W79" s="22" t="e">
        <f>#REF!</f>
        <v>#REF!</v>
      </c>
      <c r="X79" s="22" t="e">
        <f>#REF!</f>
        <v>#REF!</v>
      </c>
      <c r="Y79" s="31"/>
    </row>
    <row r="80" spans="1:25" ht="12" customHeight="1" outlineLevel="1" x14ac:dyDescent="0.25">
      <c r="A80" s="19"/>
      <c r="B80" s="20" t="s">
        <v>189</v>
      </c>
      <c r="C80" s="20"/>
      <c r="D80" s="20"/>
      <c r="E80" s="21" t="s">
        <v>190</v>
      </c>
      <c r="F80" s="21" t="s">
        <v>191</v>
      </c>
      <c r="G80" s="22" t="e">
        <f>#REF!</f>
        <v>#REF!</v>
      </c>
      <c r="H80" s="22" t="e">
        <f>#REF!</f>
        <v>#REF!</v>
      </c>
      <c r="I80" s="22" t="e">
        <f>#REF!</f>
        <v>#REF!</v>
      </c>
      <c r="J80" s="22" t="e">
        <f>#REF!</f>
        <v>#REF!</v>
      </c>
      <c r="K80" s="31"/>
      <c r="N80" s="22" t="e">
        <f>#REF!</f>
        <v>#REF!</v>
      </c>
      <c r="O80" s="22" t="e">
        <f>#REF!</f>
        <v>#REF!</v>
      </c>
      <c r="P80" s="22" t="e">
        <f>#REF!</f>
        <v>#REF!</v>
      </c>
      <c r="Q80" s="22" t="e">
        <f>#REF!</f>
        <v>#REF!</v>
      </c>
      <c r="R80" s="31"/>
      <c r="T80" s="5"/>
      <c r="U80" s="22" t="e">
        <f>#REF!</f>
        <v>#REF!</v>
      </c>
      <c r="V80" s="22" t="e">
        <f>#REF!</f>
        <v>#REF!</v>
      </c>
      <c r="W80" s="22" t="e">
        <f>#REF!</f>
        <v>#REF!</v>
      </c>
      <c r="X80" s="22" t="e">
        <f>#REF!</f>
        <v>#REF!</v>
      </c>
      <c r="Y80" s="31"/>
    </row>
    <row r="81" spans="1:26" ht="12" customHeight="1" outlineLevel="1" x14ac:dyDescent="0.25">
      <c r="A81" s="19"/>
      <c r="B81" s="20" t="s">
        <v>192</v>
      </c>
      <c r="C81" s="20"/>
      <c r="D81" s="20"/>
      <c r="E81" s="21" t="s">
        <v>193</v>
      </c>
      <c r="F81" s="21" t="s">
        <v>194</v>
      </c>
      <c r="G81" s="22" t="e">
        <f>#REF!</f>
        <v>#REF!</v>
      </c>
      <c r="H81" s="22" t="e">
        <f>#REF!</f>
        <v>#REF!</v>
      </c>
      <c r="I81" s="22" t="e">
        <f>#REF!</f>
        <v>#REF!</v>
      </c>
      <c r="J81" s="22" t="e">
        <f>#REF!</f>
        <v>#REF!</v>
      </c>
      <c r="K81" s="31"/>
      <c r="N81" s="22" t="e">
        <f>#REF!</f>
        <v>#REF!</v>
      </c>
      <c r="O81" s="22" t="e">
        <f>#REF!</f>
        <v>#REF!</v>
      </c>
      <c r="P81" s="22" t="e">
        <f>#REF!</f>
        <v>#REF!</v>
      </c>
      <c r="Q81" s="22" t="e">
        <f>#REF!</f>
        <v>#REF!</v>
      </c>
      <c r="R81" s="31"/>
      <c r="T81" s="5"/>
      <c r="U81" s="22" t="e">
        <f>#REF!</f>
        <v>#REF!</v>
      </c>
      <c r="V81" s="22" t="e">
        <f>#REF!</f>
        <v>#REF!</v>
      </c>
      <c r="W81" s="22" t="e">
        <f>#REF!</f>
        <v>#REF!</v>
      </c>
      <c r="X81" s="22" t="e">
        <f>#REF!</f>
        <v>#REF!</v>
      </c>
      <c r="Y81" s="31"/>
    </row>
    <row r="82" spans="1:26" ht="12" customHeight="1" outlineLevel="1" x14ac:dyDescent="0.25">
      <c r="A82" s="19"/>
      <c r="B82" s="20" t="s">
        <v>195</v>
      </c>
      <c r="C82" s="20"/>
      <c r="D82" s="20"/>
      <c r="E82" s="21" t="s">
        <v>196</v>
      </c>
      <c r="F82" s="21" t="s">
        <v>197</v>
      </c>
      <c r="G82" s="22" t="e">
        <f>#REF!</f>
        <v>#REF!</v>
      </c>
      <c r="H82" s="22" t="e">
        <f>#REF!</f>
        <v>#REF!</v>
      </c>
      <c r="I82" s="22" t="e">
        <f>#REF!</f>
        <v>#REF!</v>
      </c>
      <c r="J82" s="22" t="e">
        <f>#REF!</f>
        <v>#REF!</v>
      </c>
      <c r="K82" s="31"/>
      <c r="N82" s="22" t="e">
        <f>#REF!</f>
        <v>#REF!</v>
      </c>
      <c r="O82" s="22" t="e">
        <f>#REF!</f>
        <v>#REF!</v>
      </c>
      <c r="P82" s="22" t="e">
        <f>#REF!</f>
        <v>#REF!</v>
      </c>
      <c r="Q82" s="22" t="e">
        <f>#REF!</f>
        <v>#REF!</v>
      </c>
      <c r="R82" s="31"/>
      <c r="T82" s="5"/>
      <c r="U82" s="22" t="e">
        <f>#REF!</f>
        <v>#REF!</v>
      </c>
      <c r="V82" s="22" t="e">
        <f>#REF!</f>
        <v>#REF!</v>
      </c>
      <c r="W82" s="22" t="e">
        <f>#REF!</f>
        <v>#REF!</v>
      </c>
      <c r="X82" s="22" t="e">
        <f>#REF!</f>
        <v>#REF!</v>
      </c>
      <c r="Y82" s="31"/>
    </row>
    <row r="83" spans="1:26" ht="12" customHeight="1" outlineLevel="1" x14ac:dyDescent="0.25">
      <c r="A83" s="19"/>
      <c r="B83" s="20" t="s">
        <v>198</v>
      </c>
      <c r="C83" s="20"/>
      <c r="D83" s="20"/>
      <c r="E83" s="21" t="s">
        <v>199</v>
      </c>
      <c r="F83" s="21" t="s">
        <v>200</v>
      </c>
      <c r="G83" s="22" t="e">
        <f>#REF!</f>
        <v>#REF!</v>
      </c>
      <c r="H83" s="22" t="e">
        <f>#REF!</f>
        <v>#REF!</v>
      </c>
      <c r="I83" s="22" t="e">
        <f>#REF!</f>
        <v>#REF!</v>
      </c>
      <c r="J83" s="22" t="e">
        <f>#REF!</f>
        <v>#REF!</v>
      </c>
      <c r="K83" s="31"/>
      <c r="N83" s="22" t="e">
        <f>#REF!</f>
        <v>#REF!</v>
      </c>
      <c r="O83" s="22" t="e">
        <f>#REF!</f>
        <v>#REF!</v>
      </c>
      <c r="P83" s="22" t="e">
        <f>#REF!</f>
        <v>#REF!</v>
      </c>
      <c r="Q83" s="22" t="e">
        <f>#REF!</f>
        <v>#REF!</v>
      </c>
      <c r="R83" s="31"/>
      <c r="T83" s="5"/>
      <c r="U83" s="22" t="e">
        <f>#REF!</f>
        <v>#REF!</v>
      </c>
      <c r="V83" s="22" t="e">
        <f>#REF!</f>
        <v>#REF!</v>
      </c>
      <c r="W83" s="22" t="e">
        <f>#REF!</f>
        <v>#REF!</v>
      </c>
      <c r="X83" s="22" t="e">
        <f>#REF!</f>
        <v>#REF!</v>
      </c>
      <c r="Y83" s="31"/>
    </row>
    <row r="84" spans="1:26" ht="12" customHeight="1" outlineLevel="1" x14ac:dyDescent="0.25">
      <c r="A84" s="19"/>
      <c r="B84" s="20" t="s">
        <v>201</v>
      </c>
      <c r="C84" s="20"/>
      <c r="D84" s="20"/>
      <c r="E84" s="21" t="s">
        <v>202</v>
      </c>
      <c r="F84" s="21" t="s">
        <v>203</v>
      </c>
      <c r="G84" s="22" t="e">
        <f>#REF!</f>
        <v>#REF!</v>
      </c>
      <c r="H84" s="22" t="e">
        <f>#REF!</f>
        <v>#REF!</v>
      </c>
      <c r="I84" s="22" t="e">
        <f>#REF!</f>
        <v>#REF!</v>
      </c>
      <c r="J84" s="22" t="e">
        <f>#REF!</f>
        <v>#REF!</v>
      </c>
      <c r="K84" s="31"/>
      <c r="N84" s="22" t="e">
        <f>#REF!</f>
        <v>#REF!</v>
      </c>
      <c r="O84" s="22" t="e">
        <f>#REF!</f>
        <v>#REF!</v>
      </c>
      <c r="P84" s="22" t="e">
        <f>#REF!</f>
        <v>#REF!</v>
      </c>
      <c r="Q84" s="22" t="e">
        <f>#REF!</f>
        <v>#REF!</v>
      </c>
      <c r="R84" s="31"/>
      <c r="T84" s="5"/>
      <c r="U84" s="22" t="e">
        <f>#REF!</f>
        <v>#REF!</v>
      </c>
      <c r="V84" s="22" t="e">
        <f>#REF!</f>
        <v>#REF!</v>
      </c>
      <c r="W84" s="22" t="e">
        <f>#REF!</f>
        <v>#REF!</v>
      </c>
      <c r="X84" s="22" t="e">
        <f>#REF!</f>
        <v>#REF!</v>
      </c>
      <c r="Y84" s="31"/>
    </row>
    <row r="85" spans="1:26" ht="12" customHeight="1" outlineLevel="1" x14ac:dyDescent="0.25">
      <c r="A85" s="19"/>
      <c r="B85" s="20" t="s">
        <v>204</v>
      </c>
      <c r="C85" s="20"/>
      <c r="D85" s="20"/>
      <c r="E85" s="21" t="s">
        <v>205</v>
      </c>
      <c r="F85" s="21" t="s">
        <v>206</v>
      </c>
      <c r="G85" s="22" t="e">
        <f>#REF!</f>
        <v>#REF!</v>
      </c>
      <c r="H85" s="22" t="e">
        <f>#REF!</f>
        <v>#REF!</v>
      </c>
      <c r="I85" s="22" t="e">
        <f>#REF!</f>
        <v>#REF!</v>
      </c>
      <c r="J85" s="22" t="e">
        <f>#REF!</f>
        <v>#REF!</v>
      </c>
      <c r="K85" s="31"/>
      <c r="N85" s="22" t="e">
        <f>#REF!</f>
        <v>#REF!</v>
      </c>
      <c r="O85" s="22" t="e">
        <f>#REF!</f>
        <v>#REF!</v>
      </c>
      <c r="P85" s="22" t="e">
        <f>#REF!</f>
        <v>#REF!</v>
      </c>
      <c r="Q85" s="22" t="e">
        <f>#REF!</f>
        <v>#REF!</v>
      </c>
      <c r="R85" s="31"/>
      <c r="T85" s="5"/>
      <c r="U85" s="22" t="e">
        <f>#REF!</f>
        <v>#REF!</v>
      </c>
      <c r="V85" s="22" t="e">
        <f>#REF!</f>
        <v>#REF!</v>
      </c>
      <c r="W85" s="22" t="e">
        <f>#REF!</f>
        <v>#REF!</v>
      </c>
      <c r="X85" s="22" t="e">
        <f>#REF!</f>
        <v>#REF!</v>
      </c>
      <c r="Y85" s="31"/>
    </row>
    <row r="86" spans="1:26" ht="12" customHeight="1" outlineLevel="1" x14ac:dyDescent="0.25">
      <c r="A86" s="19"/>
      <c r="B86" s="46" t="s">
        <v>207</v>
      </c>
      <c r="C86" s="46"/>
      <c r="D86" s="46"/>
      <c r="E86" s="47"/>
      <c r="F86" s="47"/>
      <c r="G86" s="37" t="e">
        <f>#REF!</f>
        <v>#REF!</v>
      </c>
      <c r="H86" s="37" t="e">
        <f>#REF!</f>
        <v>#REF!</v>
      </c>
      <c r="I86" s="37" t="e">
        <f>#REF!</f>
        <v>#REF!</v>
      </c>
      <c r="J86" s="37" t="e">
        <f>#REF!</f>
        <v>#REF!</v>
      </c>
      <c r="K86" s="31"/>
      <c r="N86" s="37" t="e">
        <f>#REF!</f>
        <v>#REF!</v>
      </c>
      <c r="O86" s="37" t="e">
        <f>#REF!</f>
        <v>#REF!</v>
      </c>
      <c r="P86" s="37" t="e">
        <f>#REF!</f>
        <v>#REF!</v>
      </c>
      <c r="Q86" s="37" t="e">
        <f>#REF!</f>
        <v>#REF!</v>
      </c>
      <c r="R86" s="31"/>
      <c r="T86" s="5"/>
      <c r="U86" s="37" t="e">
        <f>#REF!</f>
        <v>#REF!</v>
      </c>
      <c r="V86" s="37" t="e">
        <f>#REF!</f>
        <v>#REF!</v>
      </c>
      <c r="W86" s="37" t="e">
        <f>#REF!</f>
        <v>#REF!</v>
      </c>
      <c r="X86" s="37" t="e">
        <f>#REF!</f>
        <v>#REF!</v>
      </c>
      <c r="Y86" s="31"/>
    </row>
    <row r="87" spans="1:26" ht="12" customHeight="1" outlineLevel="1" x14ac:dyDescent="0.25">
      <c r="A87" s="19"/>
      <c r="B87" s="32" t="s">
        <v>208</v>
      </c>
      <c r="C87" s="32"/>
      <c r="D87" s="32"/>
      <c r="E87" s="33"/>
      <c r="F87" s="33"/>
      <c r="G87" s="34" t="e">
        <f>#REF!</f>
        <v>#REF!</v>
      </c>
      <c r="H87" s="34" t="e">
        <f>#REF!</f>
        <v>#REF!</v>
      </c>
      <c r="I87" s="34" t="e">
        <f>#REF!</f>
        <v>#REF!</v>
      </c>
      <c r="J87" s="34" t="e">
        <f>#REF!</f>
        <v>#REF!</v>
      </c>
      <c r="K87" s="31"/>
      <c r="N87" s="34" t="e">
        <f>#REF!</f>
        <v>#REF!</v>
      </c>
      <c r="O87" s="34" t="e">
        <f>#REF!</f>
        <v>#REF!</v>
      </c>
      <c r="P87" s="34" t="e">
        <f>#REF!</f>
        <v>#REF!</v>
      </c>
      <c r="Q87" s="34" t="e">
        <f>#REF!</f>
        <v>#REF!</v>
      </c>
      <c r="R87" s="31"/>
      <c r="T87" s="5"/>
      <c r="U87" s="34" t="e">
        <f>#REF!</f>
        <v>#REF!</v>
      </c>
      <c r="V87" s="34" t="e">
        <f>#REF!</f>
        <v>#REF!</v>
      </c>
      <c r="W87" s="34" t="e">
        <f>#REF!</f>
        <v>#REF!</v>
      </c>
      <c r="X87" s="34" t="e">
        <f>#REF!</f>
        <v>#REF!</v>
      </c>
      <c r="Y87" s="31"/>
    </row>
    <row r="88" spans="1:26" ht="12" customHeight="1" outlineLevel="1" x14ac:dyDescent="0.25">
      <c r="A88" s="19"/>
      <c r="B88" s="20" t="s">
        <v>209</v>
      </c>
      <c r="C88" s="20"/>
      <c r="D88" s="20"/>
      <c r="E88" s="21" t="s">
        <v>210</v>
      </c>
      <c r="F88" s="21" t="s">
        <v>211</v>
      </c>
      <c r="G88" s="22" t="e">
        <f>#REF!</f>
        <v>#REF!</v>
      </c>
      <c r="H88" s="22" t="e">
        <f>#REF!</f>
        <v>#REF!</v>
      </c>
      <c r="I88" s="22" t="e">
        <f>#REF!</f>
        <v>#REF!</v>
      </c>
      <c r="J88" s="22" t="e">
        <f>#REF!</f>
        <v>#REF!</v>
      </c>
      <c r="K88" s="31"/>
      <c r="N88" s="22" t="e">
        <f>#REF!</f>
        <v>#REF!</v>
      </c>
      <c r="O88" s="22" t="e">
        <f>#REF!</f>
        <v>#REF!</v>
      </c>
      <c r="P88" s="22" t="e">
        <f>#REF!</f>
        <v>#REF!</v>
      </c>
      <c r="Q88" s="22" t="e">
        <f>#REF!</f>
        <v>#REF!</v>
      </c>
      <c r="R88" s="31"/>
      <c r="T88" s="5"/>
      <c r="U88" s="22" t="e">
        <f>#REF!</f>
        <v>#REF!</v>
      </c>
      <c r="V88" s="22" t="e">
        <f>#REF!</f>
        <v>#REF!</v>
      </c>
      <c r="W88" s="22" t="e">
        <f>#REF!</f>
        <v>#REF!</v>
      </c>
      <c r="X88" s="22" t="e">
        <f>#REF!</f>
        <v>#REF!</v>
      </c>
      <c r="Y88" s="31"/>
    </row>
    <row r="89" spans="1:26" ht="12" customHeight="1" outlineLevel="1" x14ac:dyDescent="0.25">
      <c r="A89" s="19"/>
      <c r="B89" s="20" t="s">
        <v>212</v>
      </c>
      <c r="C89" s="20"/>
      <c r="D89" s="20"/>
      <c r="E89" s="21" t="s">
        <v>213</v>
      </c>
      <c r="F89" s="21" t="s">
        <v>214</v>
      </c>
      <c r="G89" s="22" t="e">
        <f>#REF!</f>
        <v>#REF!</v>
      </c>
      <c r="H89" s="22" t="e">
        <f>#REF!</f>
        <v>#REF!</v>
      </c>
      <c r="I89" s="22" t="e">
        <f>#REF!</f>
        <v>#REF!</v>
      </c>
      <c r="J89" s="22" t="e">
        <f>#REF!</f>
        <v>#REF!</v>
      </c>
      <c r="K89" s="31"/>
      <c r="N89" s="22" t="e">
        <f>#REF!</f>
        <v>#REF!</v>
      </c>
      <c r="O89" s="22" t="e">
        <f>#REF!</f>
        <v>#REF!</v>
      </c>
      <c r="P89" s="22" t="e">
        <f>#REF!</f>
        <v>#REF!</v>
      </c>
      <c r="Q89" s="22" t="e">
        <f>#REF!</f>
        <v>#REF!</v>
      </c>
      <c r="R89" s="31"/>
      <c r="T89" s="5"/>
      <c r="U89" s="22" t="e">
        <f>#REF!</f>
        <v>#REF!</v>
      </c>
      <c r="V89" s="22" t="e">
        <f>#REF!</f>
        <v>#REF!</v>
      </c>
      <c r="W89" s="22" t="e">
        <f>#REF!</f>
        <v>#REF!</v>
      </c>
      <c r="X89" s="22" t="e">
        <f>#REF!</f>
        <v>#REF!</v>
      </c>
      <c r="Y89" s="31"/>
    </row>
    <row r="90" spans="1:26" ht="12" customHeight="1" outlineLevel="1" x14ac:dyDescent="0.25">
      <c r="A90" s="19"/>
      <c r="B90" s="20" t="s">
        <v>215</v>
      </c>
      <c r="C90" s="20"/>
      <c r="D90" s="20"/>
      <c r="E90" s="21" t="s">
        <v>216</v>
      </c>
      <c r="F90" s="21" t="s">
        <v>217</v>
      </c>
      <c r="G90" s="22" t="e">
        <f>#REF!</f>
        <v>#REF!</v>
      </c>
      <c r="H90" s="22" t="e">
        <f>#REF!</f>
        <v>#REF!</v>
      </c>
      <c r="I90" s="22" t="e">
        <f>#REF!</f>
        <v>#REF!</v>
      </c>
      <c r="J90" s="22" t="e">
        <f>#REF!</f>
        <v>#REF!</v>
      </c>
      <c r="K90" s="31"/>
      <c r="N90" s="22" t="e">
        <f>#REF!</f>
        <v>#REF!</v>
      </c>
      <c r="O90" s="22" t="e">
        <f>#REF!</f>
        <v>#REF!</v>
      </c>
      <c r="P90" s="22" t="e">
        <f>#REF!</f>
        <v>#REF!</v>
      </c>
      <c r="Q90" s="22" t="e">
        <f>#REF!</f>
        <v>#REF!</v>
      </c>
      <c r="R90" s="31"/>
      <c r="T90" s="5"/>
      <c r="U90" s="22" t="e">
        <f>#REF!</f>
        <v>#REF!</v>
      </c>
      <c r="V90" s="22" t="e">
        <f>#REF!</f>
        <v>#REF!</v>
      </c>
      <c r="W90" s="22" t="e">
        <f>#REF!</f>
        <v>#REF!</v>
      </c>
      <c r="X90" s="22" t="e">
        <f>#REF!</f>
        <v>#REF!</v>
      </c>
      <c r="Y90" s="31"/>
    </row>
    <row r="91" spans="1:26" ht="12" customHeight="1" outlineLevel="1" x14ac:dyDescent="0.25">
      <c r="A91" s="19"/>
      <c r="B91" s="20" t="s">
        <v>218</v>
      </c>
      <c r="C91" s="20"/>
      <c r="D91" s="20"/>
      <c r="E91" s="21" t="s">
        <v>219</v>
      </c>
      <c r="F91" s="21" t="s">
        <v>220</v>
      </c>
      <c r="G91" s="22" t="e">
        <f>#REF!</f>
        <v>#REF!</v>
      </c>
      <c r="H91" s="22" t="e">
        <f>#REF!</f>
        <v>#REF!</v>
      </c>
      <c r="I91" s="22" t="e">
        <f>#REF!</f>
        <v>#REF!</v>
      </c>
      <c r="J91" s="22" t="e">
        <f>#REF!</f>
        <v>#REF!</v>
      </c>
      <c r="K91" s="31"/>
      <c r="N91" s="22" t="e">
        <f>#REF!</f>
        <v>#REF!</v>
      </c>
      <c r="O91" s="22" t="e">
        <f>#REF!</f>
        <v>#REF!</v>
      </c>
      <c r="P91" s="22" t="e">
        <f>#REF!</f>
        <v>#REF!</v>
      </c>
      <c r="Q91" s="22" t="e">
        <f>#REF!</f>
        <v>#REF!</v>
      </c>
      <c r="R91" s="31"/>
      <c r="T91" s="5"/>
      <c r="U91" s="22" t="e">
        <f>#REF!</f>
        <v>#REF!</v>
      </c>
      <c r="V91" s="22" t="e">
        <f>#REF!</f>
        <v>#REF!</v>
      </c>
      <c r="W91" s="22" t="e">
        <f>#REF!</f>
        <v>#REF!</v>
      </c>
      <c r="X91" s="22" t="e">
        <f>#REF!</f>
        <v>#REF!</v>
      </c>
      <c r="Y91" s="31"/>
    </row>
    <row r="92" spans="1:26" ht="12" customHeight="1" outlineLevel="1" x14ac:dyDescent="0.25">
      <c r="A92" s="19"/>
      <c r="B92" s="20" t="s">
        <v>221</v>
      </c>
      <c r="C92" s="20"/>
      <c r="D92" s="20"/>
      <c r="E92" s="21" t="s">
        <v>222</v>
      </c>
      <c r="F92" s="21" t="s">
        <v>223</v>
      </c>
      <c r="G92" s="22" t="e">
        <f>#REF!</f>
        <v>#REF!</v>
      </c>
      <c r="H92" s="22" t="e">
        <f>#REF!</f>
        <v>#REF!</v>
      </c>
      <c r="I92" s="22" t="e">
        <f>#REF!</f>
        <v>#REF!</v>
      </c>
      <c r="J92" s="22" t="e">
        <f>#REF!</f>
        <v>#REF!</v>
      </c>
      <c r="K92" s="31"/>
      <c r="N92" s="22" t="e">
        <f>#REF!</f>
        <v>#REF!</v>
      </c>
      <c r="O92" s="22" t="e">
        <f>#REF!</f>
        <v>#REF!</v>
      </c>
      <c r="P92" s="22" t="e">
        <f>#REF!</f>
        <v>#REF!</v>
      </c>
      <c r="Q92" s="22" t="e">
        <f>#REF!</f>
        <v>#REF!</v>
      </c>
      <c r="R92" s="31"/>
      <c r="T92" s="5"/>
      <c r="U92" s="22" t="e">
        <f>#REF!</f>
        <v>#REF!</v>
      </c>
      <c r="V92" s="22" t="e">
        <f>#REF!</f>
        <v>#REF!</v>
      </c>
      <c r="W92" s="22" t="e">
        <f>#REF!</f>
        <v>#REF!</v>
      </c>
      <c r="X92" s="22" t="e">
        <f>#REF!</f>
        <v>#REF!</v>
      </c>
      <c r="Y92" s="31"/>
    </row>
    <row r="93" spans="1:26" ht="12" customHeight="1" outlineLevel="1" x14ac:dyDescent="0.25">
      <c r="A93" s="19"/>
      <c r="B93" s="46" t="s">
        <v>224</v>
      </c>
      <c r="C93" s="46"/>
      <c r="D93" s="46"/>
      <c r="E93" s="47"/>
      <c r="F93" s="47"/>
      <c r="G93" s="37" t="e">
        <f>#REF!</f>
        <v>#REF!</v>
      </c>
      <c r="H93" s="37" t="e">
        <f>#REF!</f>
        <v>#REF!</v>
      </c>
      <c r="I93" s="37" t="e">
        <f>#REF!</f>
        <v>#REF!</v>
      </c>
      <c r="J93" s="37" t="e">
        <f>#REF!</f>
        <v>#REF!</v>
      </c>
      <c r="K93" s="31"/>
      <c r="N93" s="37" t="e">
        <f>#REF!</f>
        <v>#REF!</v>
      </c>
      <c r="O93" s="37" t="e">
        <f>#REF!</f>
        <v>#REF!</v>
      </c>
      <c r="P93" s="37" t="e">
        <f>#REF!</f>
        <v>#REF!</v>
      </c>
      <c r="Q93" s="37" t="e">
        <f>#REF!</f>
        <v>#REF!</v>
      </c>
      <c r="R93" s="31"/>
      <c r="T93" s="5"/>
      <c r="U93" s="37" t="e">
        <f>#REF!</f>
        <v>#REF!</v>
      </c>
      <c r="V93" s="37" t="e">
        <f>#REF!</f>
        <v>#REF!</v>
      </c>
      <c r="W93" s="37" t="e">
        <f>#REF!</f>
        <v>#REF!</v>
      </c>
      <c r="X93" s="37" t="e">
        <f>#REF!</f>
        <v>#REF!</v>
      </c>
      <c r="Y93" s="31"/>
    </row>
    <row r="94" spans="1:26" ht="12" customHeight="1" outlineLevel="1" collapsed="1" x14ac:dyDescent="0.25">
      <c r="A94" s="19"/>
      <c r="B94" s="41" t="s">
        <v>225</v>
      </c>
      <c r="C94" s="41"/>
      <c r="D94" s="41"/>
      <c r="E94" s="42"/>
      <c r="F94" s="42"/>
      <c r="G94" s="43" t="e">
        <f>#REF!</f>
        <v>#REF!</v>
      </c>
      <c r="H94" s="43" t="e">
        <f>#REF!</f>
        <v>#REF!</v>
      </c>
      <c r="I94" s="43" t="e">
        <f>#REF!</f>
        <v>#REF!</v>
      </c>
      <c r="J94" s="43" t="e">
        <f>#REF!</f>
        <v>#REF!</v>
      </c>
      <c r="K94" s="67" t="e">
        <f>H94/I94-1</f>
        <v>#REF!</v>
      </c>
      <c r="L94" s="67" t="e">
        <f>H94/J94-1</f>
        <v>#REF!</v>
      </c>
      <c r="N94" s="43" t="e">
        <f>#REF!</f>
        <v>#REF!</v>
      </c>
      <c r="O94" s="43" t="e">
        <f>#REF!</f>
        <v>#REF!</v>
      </c>
      <c r="P94" s="43" t="e">
        <f>#REF!</f>
        <v>#REF!</v>
      </c>
      <c r="Q94" s="43" t="e">
        <f>#REF!</f>
        <v>#REF!</v>
      </c>
      <c r="R94" s="67" t="e">
        <f>O94/P94-1</f>
        <v>#REF!</v>
      </c>
      <c r="S94" s="67" t="e">
        <f>O94/Q94-1</f>
        <v>#REF!</v>
      </c>
      <c r="T94" s="5"/>
      <c r="U94" s="43" t="e">
        <f>#REF!</f>
        <v>#REF!</v>
      </c>
      <c r="V94" s="43" t="e">
        <f>#REF!</f>
        <v>#REF!</v>
      </c>
      <c r="W94" s="43" t="e">
        <f>#REF!</f>
        <v>#REF!</v>
      </c>
      <c r="X94" s="43" t="e">
        <f>#REF!</f>
        <v>#REF!</v>
      </c>
      <c r="Y94" s="67" t="e">
        <f>V94/W94-1</f>
        <v>#REF!</v>
      </c>
      <c r="Z94" s="67" t="e">
        <f>V94/X94-1</f>
        <v>#REF!</v>
      </c>
    </row>
    <row r="95" spans="1:26" ht="12" customHeight="1" outlineLevel="1" x14ac:dyDescent="0.25">
      <c r="A95" s="19"/>
      <c r="B95" s="48" t="s">
        <v>226</v>
      </c>
      <c r="C95" s="48"/>
      <c r="D95" s="48"/>
      <c r="E95" s="48"/>
      <c r="F95" s="48"/>
      <c r="G95" s="49" t="e">
        <f>#REF!</f>
        <v>#REF!</v>
      </c>
      <c r="H95" s="49" t="e">
        <f>#REF!</f>
        <v>#REF!</v>
      </c>
      <c r="I95" s="49" t="e">
        <f>#REF!</f>
        <v>#REF!</v>
      </c>
      <c r="J95" s="49" t="e">
        <f>#REF!</f>
        <v>#REF!</v>
      </c>
      <c r="K95" s="67" t="e">
        <f>H95/I95-1</f>
        <v>#REF!</v>
      </c>
      <c r="L95" s="67" t="e">
        <f>H95/J95-1</f>
        <v>#REF!</v>
      </c>
      <c r="N95" s="49" t="e">
        <f>#REF!</f>
        <v>#REF!</v>
      </c>
      <c r="O95" s="49" t="e">
        <f>#REF!</f>
        <v>#REF!</v>
      </c>
      <c r="P95" s="49" t="e">
        <f>#REF!</f>
        <v>#REF!</v>
      </c>
      <c r="Q95" s="49" t="e">
        <f>#REF!</f>
        <v>#REF!</v>
      </c>
      <c r="R95" s="67" t="e">
        <f>O95/P95-1</f>
        <v>#REF!</v>
      </c>
      <c r="S95" s="67" t="e">
        <f>O95/Q95-1</f>
        <v>#REF!</v>
      </c>
      <c r="T95" s="5"/>
      <c r="U95" s="49" t="e">
        <f>#REF!</f>
        <v>#REF!</v>
      </c>
      <c r="V95" s="49" t="e">
        <f>#REF!</f>
        <v>#REF!</v>
      </c>
      <c r="W95" s="49" t="e">
        <f>#REF!</f>
        <v>#REF!</v>
      </c>
      <c r="X95" s="49" t="e">
        <f>#REF!</f>
        <v>#REF!</v>
      </c>
      <c r="Y95" s="67" t="e">
        <f>V95/W95-1</f>
        <v>#REF!</v>
      </c>
      <c r="Z95" s="67" t="e">
        <f>V95/X95-1</f>
        <v>#REF!</v>
      </c>
    </row>
    <row r="96" spans="1:26" ht="12" customHeight="1" outlineLevel="1" x14ac:dyDescent="0.25">
      <c r="A96" s="19"/>
      <c r="B96" s="44" t="s">
        <v>227</v>
      </c>
      <c r="C96" s="44"/>
      <c r="D96" s="44"/>
      <c r="E96" s="44"/>
      <c r="F96" s="44"/>
      <c r="G96" s="45" t="e">
        <f>#REF!</f>
        <v>#REF!</v>
      </c>
      <c r="H96" s="45" t="e">
        <f>#REF!</f>
        <v>#REF!</v>
      </c>
      <c r="I96" s="45" t="e">
        <f>#REF!</f>
        <v>#REF!</v>
      </c>
      <c r="J96" s="45" t="e">
        <f>#REF!</f>
        <v>#REF!</v>
      </c>
      <c r="K96" s="31"/>
      <c r="N96" s="45" t="e">
        <f>#REF!</f>
        <v>#REF!</v>
      </c>
      <c r="O96" s="45" t="e">
        <f>#REF!</f>
        <v>#REF!</v>
      </c>
      <c r="P96" s="45" t="e">
        <f>#REF!</f>
        <v>#REF!</v>
      </c>
      <c r="Q96" s="45" t="e">
        <f>#REF!</f>
        <v>#REF!</v>
      </c>
      <c r="R96" s="31"/>
      <c r="T96" s="5"/>
      <c r="U96" s="45" t="e">
        <f>#REF!</f>
        <v>#REF!</v>
      </c>
      <c r="V96" s="45" t="e">
        <f>#REF!</f>
        <v>#REF!</v>
      </c>
      <c r="W96" s="45" t="e">
        <f>#REF!</f>
        <v>#REF!</v>
      </c>
      <c r="X96" s="45" t="e">
        <f>#REF!</f>
        <v>#REF!</v>
      </c>
      <c r="Y96" s="31"/>
    </row>
    <row r="97" spans="1:26" ht="12" customHeight="1" outlineLevel="1" x14ac:dyDescent="0.25">
      <c r="A97" s="19"/>
      <c r="B97" s="20" t="s">
        <v>228</v>
      </c>
      <c r="C97" s="20"/>
      <c r="D97" s="20"/>
      <c r="E97" s="21" t="s">
        <v>229</v>
      </c>
      <c r="F97" s="21" t="s">
        <v>230</v>
      </c>
      <c r="G97" s="22" t="e">
        <f>#REF!</f>
        <v>#REF!</v>
      </c>
      <c r="H97" s="22" t="e">
        <f>#REF!</f>
        <v>#REF!</v>
      </c>
      <c r="I97" s="22" t="e">
        <f>#REF!</f>
        <v>#REF!</v>
      </c>
      <c r="J97" s="22" t="e">
        <f>#REF!</f>
        <v>#REF!</v>
      </c>
      <c r="K97" s="31"/>
      <c r="N97" s="22" t="e">
        <f>#REF!</f>
        <v>#REF!</v>
      </c>
      <c r="O97" s="22" t="e">
        <f>#REF!</f>
        <v>#REF!</v>
      </c>
      <c r="P97" s="22" t="e">
        <f>#REF!</f>
        <v>#REF!</v>
      </c>
      <c r="Q97" s="22" t="e">
        <f>#REF!</f>
        <v>#REF!</v>
      </c>
      <c r="R97" s="31"/>
      <c r="T97" s="5"/>
      <c r="U97" s="22" t="e">
        <f>#REF!</f>
        <v>#REF!</v>
      </c>
      <c r="V97" s="22" t="e">
        <f>#REF!</f>
        <v>#REF!</v>
      </c>
      <c r="W97" s="22" t="e">
        <f>#REF!</f>
        <v>#REF!</v>
      </c>
      <c r="X97" s="22" t="e">
        <f>#REF!</f>
        <v>#REF!</v>
      </c>
      <c r="Y97" s="31"/>
    </row>
    <row r="98" spans="1:26" ht="12" customHeight="1" outlineLevel="1" x14ac:dyDescent="0.25">
      <c r="A98" s="19"/>
      <c r="B98" s="44" t="s">
        <v>231</v>
      </c>
      <c r="C98" s="44"/>
      <c r="D98" s="44"/>
      <c r="E98" s="44"/>
      <c r="F98" s="44"/>
      <c r="G98" s="45" t="e">
        <f>#REF!</f>
        <v>#REF!</v>
      </c>
      <c r="H98" s="45" t="e">
        <f>#REF!</f>
        <v>#REF!</v>
      </c>
      <c r="I98" s="45" t="e">
        <f>#REF!</f>
        <v>#REF!</v>
      </c>
      <c r="J98" s="45" t="e">
        <f>#REF!</f>
        <v>#REF!</v>
      </c>
      <c r="K98" s="31"/>
      <c r="N98" s="45" t="e">
        <f>#REF!</f>
        <v>#REF!</v>
      </c>
      <c r="O98" s="45" t="e">
        <f>#REF!</f>
        <v>#REF!</v>
      </c>
      <c r="P98" s="45" t="e">
        <f>#REF!</f>
        <v>#REF!</v>
      </c>
      <c r="Q98" s="45" t="e">
        <f>#REF!</f>
        <v>#REF!</v>
      </c>
      <c r="R98" s="31"/>
      <c r="T98" s="5"/>
      <c r="U98" s="45" t="e">
        <f>#REF!</f>
        <v>#REF!</v>
      </c>
      <c r="V98" s="45" t="e">
        <f>#REF!</f>
        <v>#REF!</v>
      </c>
      <c r="W98" s="45" t="e">
        <f>#REF!</f>
        <v>#REF!</v>
      </c>
      <c r="X98" s="45" t="e">
        <f>#REF!</f>
        <v>#REF!</v>
      </c>
      <c r="Y98" s="31"/>
    </row>
    <row r="99" spans="1:26" ht="12" customHeight="1" outlineLevel="1" x14ac:dyDescent="0.25">
      <c r="A99" s="19"/>
      <c r="B99" s="20" t="s">
        <v>232</v>
      </c>
      <c r="C99" s="20"/>
      <c r="D99" s="20"/>
      <c r="E99" s="21" t="s">
        <v>233</v>
      </c>
      <c r="F99" s="21" t="s">
        <v>234</v>
      </c>
      <c r="G99" s="22" t="e">
        <f>#REF!</f>
        <v>#REF!</v>
      </c>
      <c r="H99" s="22" t="e">
        <f>#REF!</f>
        <v>#REF!</v>
      </c>
      <c r="I99" s="22" t="e">
        <f>#REF!</f>
        <v>#REF!</v>
      </c>
      <c r="J99" s="22" t="e">
        <f>#REF!</f>
        <v>#REF!</v>
      </c>
      <c r="K99" s="31"/>
      <c r="N99" s="22" t="e">
        <f>#REF!</f>
        <v>#REF!</v>
      </c>
      <c r="O99" s="22" t="e">
        <f>#REF!</f>
        <v>#REF!</v>
      </c>
      <c r="P99" s="22" t="e">
        <f>#REF!</f>
        <v>#REF!</v>
      </c>
      <c r="Q99" s="22" t="e">
        <f>#REF!</f>
        <v>#REF!</v>
      </c>
      <c r="R99" s="31"/>
      <c r="T99" s="5"/>
      <c r="U99" s="22" t="e">
        <f>#REF!</f>
        <v>#REF!</v>
      </c>
      <c r="V99" s="22" t="e">
        <f>#REF!</f>
        <v>#REF!</v>
      </c>
      <c r="W99" s="22" t="e">
        <f>#REF!</f>
        <v>#REF!</v>
      </c>
      <c r="X99" s="22" t="e">
        <f>#REF!</f>
        <v>#REF!</v>
      </c>
      <c r="Y99" s="31"/>
    </row>
    <row r="100" spans="1:26" ht="12" customHeight="1" outlineLevel="1" x14ac:dyDescent="0.25">
      <c r="A100" s="19"/>
      <c r="B100" s="20" t="s">
        <v>235</v>
      </c>
      <c r="C100" s="20"/>
      <c r="D100" s="20"/>
      <c r="E100" s="21" t="s">
        <v>236</v>
      </c>
      <c r="F100" s="21" t="s">
        <v>237</v>
      </c>
      <c r="G100" s="22" t="e">
        <f>#REF!</f>
        <v>#REF!</v>
      </c>
      <c r="H100" s="22" t="e">
        <f>#REF!</f>
        <v>#REF!</v>
      </c>
      <c r="I100" s="22" t="e">
        <f>#REF!</f>
        <v>#REF!</v>
      </c>
      <c r="J100" s="22" t="e">
        <f>#REF!</f>
        <v>#REF!</v>
      </c>
      <c r="K100" s="31"/>
      <c r="N100" s="22" t="e">
        <f>#REF!</f>
        <v>#REF!</v>
      </c>
      <c r="O100" s="22" t="e">
        <f>#REF!</f>
        <v>#REF!</v>
      </c>
      <c r="P100" s="22" t="e">
        <f>#REF!</f>
        <v>#REF!</v>
      </c>
      <c r="Q100" s="22" t="e">
        <f>#REF!</f>
        <v>#REF!</v>
      </c>
      <c r="R100" s="31"/>
      <c r="T100" s="5"/>
      <c r="U100" s="22" t="e">
        <f>#REF!</f>
        <v>#REF!</v>
      </c>
      <c r="V100" s="22" t="e">
        <f>#REF!</f>
        <v>#REF!</v>
      </c>
      <c r="W100" s="22" t="e">
        <f>#REF!</f>
        <v>#REF!</v>
      </c>
      <c r="X100" s="22" t="e">
        <f>#REF!</f>
        <v>#REF!</v>
      </c>
      <c r="Y100" s="31"/>
    </row>
    <row r="101" spans="1:26" ht="12" customHeight="1" outlineLevel="1" x14ac:dyDescent="0.25">
      <c r="A101" s="19"/>
      <c r="B101" s="20" t="s">
        <v>238</v>
      </c>
      <c r="C101" s="20"/>
      <c r="D101" s="20"/>
      <c r="E101" s="21" t="s">
        <v>239</v>
      </c>
      <c r="F101" s="21" t="s">
        <v>240</v>
      </c>
      <c r="G101" s="22" t="e">
        <f>#REF!</f>
        <v>#REF!</v>
      </c>
      <c r="H101" s="22" t="e">
        <f>#REF!</f>
        <v>#REF!</v>
      </c>
      <c r="I101" s="22" t="e">
        <f>#REF!</f>
        <v>#REF!</v>
      </c>
      <c r="J101" s="22" t="e">
        <f>#REF!</f>
        <v>#REF!</v>
      </c>
      <c r="K101" s="31"/>
      <c r="N101" s="22" t="e">
        <f>#REF!</f>
        <v>#REF!</v>
      </c>
      <c r="O101" s="22" t="e">
        <f>#REF!</f>
        <v>#REF!</v>
      </c>
      <c r="P101" s="22" t="e">
        <f>#REF!</f>
        <v>#REF!</v>
      </c>
      <c r="Q101" s="22" t="e">
        <f>#REF!</f>
        <v>#REF!</v>
      </c>
      <c r="R101" s="31"/>
      <c r="T101" s="5"/>
      <c r="U101" s="22" t="e">
        <f>#REF!</f>
        <v>#REF!</v>
      </c>
      <c r="V101" s="22" t="e">
        <f>#REF!</f>
        <v>#REF!</v>
      </c>
      <c r="W101" s="22" t="e">
        <f>#REF!</f>
        <v>#REF!</v>
      </c>
      <c r="X101" s="22" t="e">
        <f>#REF!</f>
        <v>#REF!</v>
      </c>
      <c r="Y101" s="31"/>
    </row>
    <row r="102" spans="1:26" ht="12" customHeight="1" outlineLevel="1" x14ac:dyDescent="0.25">
      <c r="A102" s="19"/>
      <c r="B102" s="20" t="s">
        <v>241</v>
      </c>
      <c r="C102" s="20"/>
      <c r="D102" s="20"/>
      <c r="E102" s="21" t="s">
        <v>242</v>
      </c>
      <c r="F102" s="21" t="s">
        <v>243</v>
      </c>
      <c r="G102" s="22" t="e">
        <f>#REF!</f>
        <v>#REF!</v>
      </c>
      <c r="H102" s="22" t="e">
        <f>#REF!</f>
        <v>#REF!</v>
      </c>
      <c r="I102" s="22" t="e">
        <f>#REF!</f>
        <v>#REF!</v>
      </c>
      <c r="J102" s="22" t="e">
        <f>#REF!</f>
        <v>#REF!</v>
      </c>
      <c r="K102" s="31"/>
      <c r="N102" s="22" t="e">
        <f>#REF!</f>
        <v>#REF!</v>
      </c>
      <c r="O102" s="22" t="e">
        <f>#REF!</f>
        <v>#REF!</v>
      </c>
      <c r="P102" s="22" t="e">
        <f>#REF!</f>
        <v>#REF!</v>
      </c>
      <c r="Q102" s="22" t="e">
        <f>#REF!</f>
        <v>#REF!</v>
      </c>
      <c r="R102" s="31"/>
      <c r="T102" s="5"/>
      <c r="U102" s="22" t="e">
        <f>#REF!</f>
        <v>#REF!</v>
      </c>
      <c r="V102" s="22" t="e">
        <f>#REF!</f>
        <v>#REF!</v>
      </c>
      <c r="W102" s="22" t="e">
        <f>#REF!</f>
        <v>#REF!</v>
      </c>
      <c r="X102" s="22" t="e">
        <f>#REF!</f>
        <v>#REF!</v>
      </c>
      <c r="Y102" s="31"/>
    </row>
    <row r="103" spans="1:26" ht="12" customHeight="1" outlineLevel="1" x14ac:dyDescent="0.25">
      <c r="A103" s="19"/>
      <c r="B103" s="20" t="s">
        <v>244</v>
      </c>
      <c r="C103" s="20"/>
      <c r="D103" s="20"/>
      <c r="E103" s="21" t="s">
        <v>245</v>
      </c>
      <c r="F103" s="21" t="s">
        <v>246</v>
      </c>
      <c r="G103" s="22" t="e">
        <f>#REF!</f>
        <v>#REF!</v>
      </c>
      <c r="H103" s="22" t="e">
        <f>#REF!</f>
        <v>#REF!</v>
      </c>
      <c r="I103" s="22" t="e">
        <f>#REF!</f>
        <v>#REF!</v>
      </c>
      <c r="J103" s="22" t="e">
        <f>#REF!</f>
        <v>#REF!</v>
      </c>
      <c r="K103" s="31"/>
      <c r="N103" s="22" t="e">
        <f>#REF!</f>
        <v>#REF!</v>
      </c>
      <c r="O103" s="22" t="e">
        <f>#REF!</f>
        <v>#REF!</v>
      </c>
      <c r="P103" s="22" t="e">
        <f>#REF!</f>
        <v>#REF!</v>
      </c>
      <c r="Q103" s="22" t="e">
        <f>#REF!</f>
        <v>#REF!</v>
      </c>
      <c r="R103" s="31"/>
      <c r="T103" s="5"/>
      <c r="U103" s="22" t="e">
        <f>#REF!</f>
        <v>#REF!</v>
      </c>
      <c r="V103" s="22" t="e">
        <f>#REF!</f>
        <v>#REF!</v>
      </c>
      <c r="W103" s="22" t="e">
        <f>#REF!</f>
        <v>#REF!</v>
      </c>
      <c r="X103" s="22" t="e">
        <f>#REF!</f>
        <v>#REF!</v>
      </c>
      <c r="Y103" s="31"/>
    </row>
    <row r="104" spans="1:26" ht="12" customHeight="1" outlineLevel="1" collapsed="1" x14ac:dyDescent="0.25">
      <c r="A104" s="19"/>
      <c r="B104" s="50" t="s">
        <v>247</v>
      </c>
      <c r="C104" s="42"/>
      <c r="D104" s="42"/>
      <c r="E104" s="42"/>
      <c r="F104" s="42"/>
      <c r="G104" s="43" t="e">
        <f>#REF!</f>
        <v>#REF!</v>
      </c>
      <c r="H104" s="43" t="e">
        <f>#REF!</f>
        <v>#REF!</v>
      </c>
      <c r="I104" s="43" t="e">
        <f>#REF!</f>
        <v>#REF!</v>
      </c>
      <c r="J104" s="43" t="e">
        <f>#REF!</f>
        <v>#REF!</v>
      </c>
      <c r="K104" s="31"/>
      <c r="N104" s="43" t="e">
        <f>#REF!</f>
        <v>#REF!</v>
      </c>
      <c r="O104" s="43" t="e">
        <f>#REF!</f>
        <v>#REF!</v>
      </c>
      <c r="P104" s="43" t="e">
        <f>#REF!</f>
        <v>#REF!</v>
      </c>
      <c r="Q104" s="43" t="e">
        <f>#REF!</f>
        <v>#REF!</v>
      </c>
      <c r="R104" s="31"/>
      <c r="T104" s="5"/>
      <c r="U104" s="43" t="e">
        <f>#REF!</f>
        <v>#REF!</v>
      </c>
      <c r="V104" s="43" t="e">
        <f>#REF!</f>
        <v>#REF!</v>
      </c>
      <c r="W104" s="43" t="e">
        <f>#REF!</f>
        <v>#REF!</v>
      </c>
      <c r="X104" s="43" t="e">
        <f>#REF!</f>
        <v>#REF!</v>
      </c>
      <c r="Y104" s="31"/>
    </row>
    <row r="105" spans="1:26" ht="12" customHeight="1" x14ac:dyDescent="0.25">
      <c r="A105" s="19"/>
      <c r="B105" s="28" t="s">
        <v>248</v>
      </c>
      <c r="C105" s="48"/>
      <c r="D105" s="48"/>
      <c r="E105" s="48"/>
      <c r="F105" s="48"/>
      <c r="G105" s="51" t="e">
        <f>#REF!</f>
        <v>#REF!</v>
      </c>
      <c r="H105" s="51" t="e">
        <f>#REF!</f>
        <v>#REF!</v>
      </c>
      <c r="I105" s="51" t="e">
        <f>#REF!</f>
        <v>#REF!</v>
      </c>
      <c r="J105" s="51" t="e">
        <f>#REF!</f>
        <v>#REF!</v>
      </c>
      <c r="K105" s="67" t="e">
        <f>H105/I105-1</f>
        <v>#REF!</v>
      </c>
      <c r="L105" s="67" t="e">
        <f>H105/J105-1</f>
        <v>#REF!</v>
      </c>
      <c r="N105" s="51" t="e">
        <f>#REF!</f>
        <v>#REF!</v>
      </c>
      <c r="O105" s="51" t="e">
        <f>#REF!</f>
        <v>#REF!</v>
      </c>
      <c r="P105" s="51" t="e">
        <f>#REF!</f>
        <v>#REF!</v>
      </c>
      <c r="Q105" s="51" t="e">
        <f>#REF!</f>
        <v>#REF!</v>
      </c>
      <c r="R105" s="67" t="e">
        <f>O105/P105-1</f>
        <v>#REF!</v>
      </c>
      <c r="S105" s="67" t="e">
        <f>O105/Q105-1</f>
        <v>#REF!</v>
      </c>
      <c r="T105" s="5"/>
      <c r="U105" s="51" t="e">
        <f>#REF!</f>
        <v>#REF!</v>
      </c>
      <c r="V105" s="51" t="e">
        <f>#REF!</f>
        <v>#REF!</v>
      </c>
      <c r="W105" s="51" t="e">
        <f>#REF!</f>
        <v>#REF!</v>
      </c>
      <c r="X105" s="51" t="e">
        <f>#REF!</f>
        <v>#REF!</v>
      </c>
      <c r="Y105" s="67" t="e">
        <f>V105/W105-1</f>
        <v>#REF!</v>
      </c>
      <c r="Z105" s="67" t="e">
        <f>V105/X105-1</f>
        <v>#REF!</v>
      </c>
    </row>
    <row r="106" spans="1:26" ht="12" customHeight="1" x14ac:dyDescent="0.25">
      <c r="A106" s="19"/>
      <c r="B106" s="48"/>
      <c r="C106" s="48"/>
      <c r="D106" s="48"/>
      <c r="E106" s="48"/>
      <c r="F106" s="48"/>
      <c r="G106" s="49"/>
      <c r="H106" s="49"/>
      <c r="I106" s="49"/>
      <c r="J106" s="49"/>
      <c r="K106" s="31"/>
      <c r="N106" s="49"/>
      <c r="O106" s="49"/>
      <c r="P106" s="49"/>
      <c r="Q106" s="49"/>
      <c r="R106" s="31"/>
      <c r="T106" s="5"/>
      <c r="U106" s="49"/>
      <c r="V106" s="49"/>
      <c r="W106" s="49"/>
      <c r="X106" s="49"/>
      <c r="Y106" s="31"/>
    </row>
    <row r="107" spans="1:26" ht="12" customHeight="1" outlineLevel="1" x14ac:dyDescent="0.25">
      <c r="B107" s="20" t="s">
        <v>204</v>
      </c>
      <c r="D107" s="48"/>
      <c r="E107" s="48"/>
      <c r="F107" s="48"/>
      <c r="G107" s="52" t="e">
        <f>#REF!</f>
        <v>#REF!</v>
      </c>
      <c r="H107" s="52" t="e">
        <f>#REF!</f>
        <v>#REF!</v>
      </c>
      <c r="I107" s="52" t="e">
        <f>#REF!</f>
        <v>#REF!</v>
      </c>
      <c r="J107" s="52" t="e">
        <f>#REF!</f>
        <v>#REF!</v>
      </c>
      <c r="K107" s="31"/>
      <c r="N107" s="52" t="e">
        <f>#REF!</f>
        <v>#REF!</v>
      </c>
      <c r="O107" s="52" t="e">
        <f>#REF!</f>
        <v>#REF!</v>
      </c>
      <c r="P107" s="52" t="e">
        <f>#REF!</f>
        <v>#REF!</v>
      </c>
      <c r="Q107" s="52" t="e">
        <f>#REF!</f>
        <v>#REF!</v>
      </c>
      <c r="R107" s="31"/>
      <c r="T107" s="5"/>
      <c r="U107" s="52" t="e">
        <f>#REF!</f>
        <v>#REF!</v>
      </c>
      <c r="V107" s="52" t="e">
        <f>#REF!</f>
        <v>#REF!</v>
      </c>
      <c r="W107" s="52" t="e">
        <f>#REF!</f>
        <v>#REF!</v>
      </c>
      <c r="X107" s="52" t="e">
        <f>#REF!</f>
        <v>#REF!</v>
      </c>
      <c r="Y107" s="31"/>
    </row>
    <row r="108" spans="1:26" ht="12" customHeight="1" outlineLevel="1" x14ac:dyDescent="0.25">
      <c r="B108" s="20" t="s">
        <v>235</v>
      </c>
      <c r="D108" s="48"/>
      <c r="E108" s="48"/>
      <c r="F108" s="48"/>
      <c r="G108" s="52" t="e">
        <f>#REF!</f>
        <v>#REF!</v>
      </c>
      <c r="H108" s="52" t="e">
        <f>#REF!</f>
        <v>#REF!</v>
      </c>
      <c r="I108" s="52" t="e">
        <f>#REF!</f>
        <v>#REF!</v>
      </c>
      <c r="J108" s="52" t="e">
        <f>#REF!</f>
        <v>#REF!</v>
      </c>
      <c r="K108" s="31"/>
      <c r="N108" s="52" t="e">
        <f>#REF!</f>
        <v>#REF!</v>
      </c>
      <c r="O108" s="52" t="e">
        <f>#REF!</f>
        <v>#REF!</v>
      </c>
      <c r="P108" s="52" t="e">
        <f>#REF!</f>
        <v>#REF!</v>
      </c>
      <c r="Q108" s="52" t="e">
        <f>#REF!</f>
        <v>#REF!</v>
      </c>
      <c r="R108" s="31"/>
      <c r="T108" s="5"/>
      <c r="U108" s="52" t="e">
        <f>#REF!</f>
        <v>#REF!</v>
      </c>
      <c r="V108" s="52" t="e">
        <f>#REF!</f>
        <v>#REF!</v>
      </c>
      <c r="W108" s="52" t="e">
        <f>#REF!</f>
        <v>#REF!</v>
      </c>
      <c r="X108" s="52" t="e">
        <f>#REF!</f>
        <v>#REF!</v>
      </c>
      <c r="Y108" s="31"/>
    </row>
    <row r="109" spans="1:26" ht="12" customHeight="1" outlineLevel="1" x14ac:dyDescent="0.25">
      <c r="B109" s="20" t="s">
        <v>238</v>
      </c>
      <c r="D109" s="48"/>
      <c r="E109" s="48"/>
      <c r="F109" s="48"/>
      <c r="G109" s="52" t="e">
        <f>#REF!</f>
        <v>#REF!</v>
      </c>
      <c r="H109" s="52" t="e">
        <f>#REF!</f>
        <v>#REF!</v>
      </c>
      <c r="I109" s="52" t="e">
        <f>#REF!</f>
        <v>#REF!</v>
      </c>
      <c r="J109" s="52" t="e">
        <f>#REF!</f>
        <v>#REF!</v>
      </c>
      <c r="K109" s="31"/>
      <c r="N109" s="52" t="e">
        <f>#REF!</f>
        <v>#REF!</v>
      </c>
      <c r="O109" s="52" t="e">
        <f>#REF!</f>
        <v>#REF!</v>
      </c>
      <c r="P109" s="52" t="e">
        <f>#REF!</f>
        <v>#REF!</v>
      </c>
      <c r="Q109" s="52" t="e">
        <f>#REF!</f>
        <v>#REF!</v>
      </c>
      <c r="R109" s="31"/>
      <c r="T109" s="5"/>
      <c r="U109" s="52" t="e">
        <f>#REF!</f>
        <v>#REF!</v>
      </c>
      <c r="V109" s="52" t="e">
        <f>#REF!</f>
        <v>#REF!</v>
      </c>
      <c r="W109" s="52" t="e">
        <f>#REF!</f>
        <v>#REF!</v>
      </c>
      <c r="X109" s="52" t="e">
        <f>#REF!</f>
        <v>#REF!</v>
      </c>
      <c r="Y109" s="31"/>
    </row>
    <row r="110" spans="1:26" ht="12" customHeight="1" outlineLevel="1" x14ac:dyDescent="0.25">
      <c r="B110" s="20" t="s">
        <v>241</v>
      </c>
      <c r="D110" s="48"/>
      <c r="E110" s="48"/>
      <c r="F110" s="48"/>
      <c r="G110" s="52" t="e">
        <f>#REF!</f>
        <v>#REF!</v>
      </c>
      <c r="H110" s="52" t="e">
        <f>#REF!</f>
        <v>#REF!</v>
      </c>
      <c r="I110" s="52" t="e">
        <f>#REF!</f>
        <v>#REF!</v>
      </c>
      <c r="J110" s="52" t="e">
        <f>#REF!</f>
        <v>#REF!</v>
      </c>
      <c r="K110" s="31"/>
      <c r="N110" s="52" t="e">
        <f>#REF!</f>
        <v>#REF!</v>
      </c>
      <c r="O110" s="52" t="e">
        <f>#REF!</f>
        <v>#REF!</v>
      </c>
      <c r="P110" s="52" t="e">
        <f>#REF!</f>
        <v>#REF!</v>
      </c>
      <c r="Q110" s="52" t="e">
        <f>#REF!</f>
        <v>#REF!</v>
      </c>
      <c r="R110" s="31"/>
      <c r="T110" s="5"/>
      <c r="U110" s="52" t="e">
        <f>#REF!</f>
        <v>#REF!</v>
      </c>
      <c r="V110" s="52" t="e">
        <f>#REF!</f>
        <v>#REF!</v>
      </c>
      <c r="W110" s="52" t="e">
        <f>#REF!</f>
        <v>#REF!</v>
      </c>
      <c r="X110" s="52" t="e">
        <f>#REF!</f>
        <v>#REF!</v>
      </c>
      <c r="Y110" s="31"/>
    </row>
    <row r="111" spans="1:26" ht="12" customHeight="1" outlineLevel="1" x14ac:dyDescent="0.25">
      <c r="B111" s="20" t="s">
        <v>244</v>
      </c>
      <c r="D111" s="48"/>
      <c r="E111" s="48"/>
      <c r="F111" s="48"/>
      <c r="G111" s="52" t="e">
        <f>#REF!</f>
        <v>#REF!</v>
      </c>
      <c r="H111" s="52" t="e">
        <f>#REF!</f>
        <v>#REF!</v>
      </c>
      <c r="I111" s="52" t="e">
        <f>#REF!</f>
        <v>#REF!</v>
      </c>
      <c r="J111" s="52" t="e">
        <f>#REF!</f>
        <v>#REF!</v>
      </c>
      <c r="K111" s="31"/>
      <c r="N111" s="52" t="e">
        <f>#REF!</f>
        <v>#REF!</v>
      </c>
      <c r="O111" s="52" t="e">
        <f>#REF!</f>
        <v>#REF!</v>
      </c>
      <c r="P111" s="52" t="e">
        <f>#REF!</f>
        <v>#REF!</v>
      </c>
      <c r="Q111" s="52" t="e">
        <f>#REF!</f>
        <v>#REF!</v>
      </c>
      <c r="R111" s="31"/>
      <c r="T111" s="5"/>
      <c r="U111" s="52" t="e">
        <f>#REF!</f>
        <v>#REF!</v>
      </c>
      <c r="V111" s="52" t="e">
        <f>#REF!</f>
        <v>#REF!</v>
      </c>
      <c r="W111" s="52" t="e">
        <f>#REF!</f>
        <v>#REF!</v>
      </c>
      <c r="X111" s="52" t="e">
        <f>#REF!</f>
        <v>#REF!</v>
      </c>
      <c r="Y111" s="31"/>
    </row>
    <row r="112" spans="1:26" ht="12" customHeight="1" x14ac:dyDescent="0.25">
      <c r="A112" s="19"/>
      <c r="B112" s="28" t="s">
        <v>249</v>
      </c>
      <c r="C112" s="28"/>
      <c r="D112" s="28"/>
      <c r="E112" s="28"/>
      <c r="F112" s="28"/>
      <c r="G112" s="51" t="e">
        <f>#REF!</f>
        <v>#REF!</v>
      </c>
      <c r="H112" s="51" t="e">
        <f>#REF!</f>
        <v>#REF!</v>
      </c>
      <c r="I112" s="51" t="e">
        <f>#REF!</f>
        <v>#REF!</v>
      </c>
      <c r="J112" s="51" t="e">
        <f>#REF!</f>
        <v>#REF!</v>
      </c>
      <c r="K112" s="67" t="e">
        <f>H112/I112-1</f>
        <v>#REF!</v>
      </c>
      <c r="L112" s="67" t="e">
        <f>H112/J112-1</f>
        <v>#REF!</v>
      </c>
      <c r="N112" s="51" t="e">
        <f>#REF!</f>
        <v>#REF!</v>
      </c>
      <c r="O112" s="51" t="e">
        <f>#REF!</f>
        <v>#REF!</v>
      </c>
      <c r="P112" s="51" t="e">
        <f>#REF!</f>
        <v>#REF!</v>
      </c>
      <c r="Q112" s="51" t="e">
        <f>#REF!</f>
        <v>#REF!</v>
      </c>
      <c r="R112" s="67" t="e">
        <f>O112/P112-1</f>
        <v>#REF!</v>
      </c>
      <c r="S112" s="67" t="e">
        <f>O112/Q112-1</f>
        <v>#REF!</v>
      </c>
      <c r="T112" s="5"/>
      <c r="U112" s="51" t="e">
        <f>#REF!</f>
        <v>#REF!</v>
      </c>
      <c r="V112" s="51" t="e">
        <f>#REF!</f>
        <v>#REF!</v>
      </c>
      <c r="W112" s="51" t="e">
        <f>#REF!</f>
        <v>#REF!</v>
      </c>
      <c r="X112" s="51" t="e">
        <f>#REF!</f>
        <v>#REF!</v>
      </c>
      <c r="Y112" s="67" t="e">
        <f>V112/W112-1</f>
        <v>#REF!</v>
      </c>
      <c r="Z112" s="67" t="e">
        <f>V112/X112-1</f>
        <v>#REF!</v>
      </c>
    </row>
    <row r="113" spans="1:26" ht="12" customHeight="1" x14ac:dyDescent="0.25">
      <c r="B113" s="48"/>
      <c r="D113" s="48"/>
      <c r="E113" s="48"/>
      <c r="F113" s="48"/>
      <c r="G113" s="49"/>
      <c r="H113" s="49"/>
      <c r="I113" s="49"/>
      <c r="J113" s="49"/>
      <c r="K113" s="31"/>
      <c r="N113" s="49"/>
      <c r="O113" s="49"/>
      <c r="P113" s="49"/>
      <c r="Q113" s="49"/>
      <c r="R113" s="31"/>
      <c r="T113" s="5"/>
      <c r="U113" s="49"/>
      <c r="V113" s="49"/>
      <c r="W113" s="49"/>
      <c r="X113" s="49"/>
      <c r="Y113" s="31"/>
    </row>
    <row r="114" spans="1:26" ht="12" customHeight="1" outlineLevel="1" x14ac:dyDescent="0.25">
      <c r="B114" s="48" t="s">
        <v>250</v>
      </c>
      <c r="C114" s="59"/>
      <c r="D114" s="59"/>
      <c r="E114" s="60"/>
      <c r="F114" s="60"/>
      <c r="G114" s="60"/>
      <c r="H114" s="60"/>
      <c r="I114" s="60"/>
      <c r="J114" s="60"/>
      <c r="K114" s="31"/>
      <c r="N114" s="60"/>
      <c r="O114" s="60"/>
      <c r="P114" s="60"/>
      <c r="Q114" s="60"/>
      <c r="R114" s="31"/>
      <c r="T114" s="5"/>
      <c r="U114" s="60"/>
      <c r="V114" s="60"/>
      <c r="W114" s="60"/>
      <c r="X114" s="60"/>
      <c r="Y114" s="31"/>
    </row>
    <row r="115" spans="1:26" ht="12" customHeight="1" outlineLevel="1" x14ac:dyDescent="0.25">
      <c r="A115" s="53"/>
      <c r="B115" s="20" t="s">
        <v>113</v>
      </c>
      <c r="C115" s="20"/>
      <c r="D115" s="20"/>
      <c r="E115" s="21"/>
      <c r="F115" s="21"/>
      <c r="G115" s="22" t="e">
        <f>#REF!</f>
        <v>#REF!</v>
      </c>
      <c r="H115" s="22" t="e">
        <f>#REF!</f>
        <v>#REF!</v>
      </c>
      <c r="I115" s="22" t="e">
        <f>#REF!</f>
        <v>#REF!</v>
      </c>
      <c r="J115" s="22" t="e">
        <f>#REF!</f>
        <v>#REF!</v>
      </c>
      <c r="K115" s="31"/>
      <c r="N115" s="22" t="e">
        <f>#REF!</f>
        <v>#REF!</v>
      </c>
      <c r="O115" s="22" t="e">
        <f>#REF!</f>
        <v>#REF!</v>
      </c>
      <c r="P115" s="22" t="e">
        <f>#REF!</f>
        <v>#REF!</v>
      </c>
      <c r="Q115" s="22" t="e">
        <f>#REF!</f>
        <v>#REF!</v>
      </c>
      <c r="R115" s="31"/>
      <c r="T115" s="5"/>
      <c r="U115" s="22" t="e">
        <f>#REF!</f>
        <v>#REF!</v>
      </c>
      <c r="V115" s="22" t="e">
        <f>#REF!</f>
        <v>#REF!</v>
      </c>
      <c r="W115" s="22" t="e">
        <f>#REF!</f>
        <v>#REF!</v>
      </c>
      <c r="X115" s="22" t="e">
        <f>#REF!</f>
        <v>#REF!</v>
      </c>
      <c r="Y115" s="31"/>
    </row>
    <row r="116" spans="1:26" ht="12" customHeight="1" outlineLevel="1" x14ac:dyDescent="0.25">
      <c r="A116" s="53"/>
      <c r="B116" s="20" t="s">
        <v>104</v>
      </c>
      <c r="C116" s="20"/>
      <c r="D116" s="20"/>
      <c r="E116" s="21"/>
      <c r="F116" s="21"/>
      <c r="G116" s="22" t="e">
        <f>#REF!</f>
        <v>#REF!</v>
      </c>
      <c r="H116" s="22" t="e">
        <f>#REF!</f>
        <v>#REF!</v>
      </c>
      <c r="I116" s="22" t="e">
        <f>#REF!</f>
        <v>#REF!</v>
      </c>
      <c r="J116" s="22" t="e">
        <f>#REF!</f>
        <v>#REF!</v>
      </c>
      <c r="K116" s="31"/>
      <c r="N116" s="22" t="e">
        <f>#REF!</f>
        <v>#REF!</v>
      </c>
      <c r="O116" s="22" t="e">
        <f>#REF!</f>
        <v>#REF!</v>
      </c>
      <c r="P116" s="22" t="e">
        <f>#REF!</f>
        <v>#REF!</v>
      </c>
      <c r="Q116" s="22" t="e">
        <f>#REF!</f>
        <v>#REF!</v>
      </c>
      <c r="R116" s="31"/>
      <c r="T116" s="5"/>
      <c r="U116" s="22" t="e">
        <f>#REF!</f>
        <v>#REF!</v>
      </c>
      <c r="V116" s="22" t="e">
        <f>#REF!</f>
        <v>#REF!</v>
      </c>
      <c r="W116" s="22" t="e">
        <f>#REF!</f>
        <v>#REF!</v>
      </c>
      <c r="X116" s="22" t="e">
        <f>#REF!</f>
        <v>#REF!</v>
      </c>
      <c r="Y116" s="31"/>
    </row>
    <row r="117" spans="1:26" ht="12" customHeight="1" outlineLevel="1" x14ac:dyDescent="0.25">
      <c r="A117" s="53"/>
      <c r="B117" s="20" t="s">
        <v>77</v>
      </c>
      <c r="C117" s="20"/>
      <c r="D117" s="20"/>
      <c r="E117" s="21"/>
      <c r="F117" s="21"/>
      <c r="G117" s="22" t="e">
        <f>#REF!</f>
        <v>#REF!</v>
      </c>
      <c r="H117" s="22" t="e">
        <f>#REF!</f>
        <v>#REF!</v>
      </c>
      <c r="I117" s="22" t="e">
        <f>#REF!</f>
        <v>#REF!</v>
      </c>
      <c r="J117" s="22" t="e">
        <f>#REF!</f>
        <v>#REF!</v>
      </c>
      <c r="K117" s="31"/>
      <c r="N117" s="22" t="e">
        <f>#REF!</f>
        <v>#REF!</v>
      </c>
      <c r="O117" s="22" t="e">
        <f>#REF!</f>
        <v>#REF!</v>
      </c>
      <c r="P117" s="22" t="e">
        <f>#REF!</f>
        <v>#REF!</v>
      </c>
      <c r="Q117" s="22" t="e">
        <f>#REF!</f>
        <v>#REF!</v>
      </c>
      <c r="R117" s="31"/>
      <c r="T117" s="5"/>
      <c r="U117" s="22" t="e">
        <f>#REF!</f>
        <v>#REF!</v>
      </c>
      <c r="V117" s="22" t="e">
        <f>#REF!</f>
        <v>#REF!</v>
      </c>
      <c r="W117" s="22" t="e">
        <f>#REF!</f>
        <v>#REF!</v>
      </c>
      <c r="X117" s="22" t="e">
        <f>#REF!</f>
        <v>#REF!</v>
      </c>
      <c r="Y117" s="31"/>
    </row>
    <row r="118" spans="1:26" ht="12" customHeight="1" outlineLevel="1" x14ac:dyDescent="0.25">
      <c r="A118" s="53"/>
      <c r="B118" s="20" t="s">
        <v>89</v>
      </c>
      <c r="C118" s="20"/>
      <c r="D118" s="20"/>
      <c r="E118" s="21"/>
      <c r="F118" s="21"/>
      <c r="G118" s="22" t="e">
        <f>#REF!</f>
        <v>#REF!</v>
      </c>
      <c r="H118" s="22" t="e">
        <f>#REF!</f>
        <v>#REF!</v>
      </c>
      <c r="I118" s="22" t="e">
        <f>#REF!</f>
        <v>#REF!</v>
      </c>
      <c r="J118" s="22" t="e">
        <f>#REF!</f>
        <v>#REF!</v>
      </c>
      <c r="K118" s="31"/>
      <c r="N118" s="22" t="e">
        <f>#REF!</f>
        <v>#REF!</v>
      </c>
      <c r="O118" s="22" t="e">
        <f>#REF!</f>
        <v>#REF!</v>
      </c>
      <c r="P118" s="22" t="e">
        <f>#REF!</f>
        <v>#REF!</v>
      </c>
      <c r="Q118" s="22" t="e">
        <f>#REF!</f>
        <v>#REF!</v>
      </c>
      <c r="R118" s="31"/>
      <c r="T118" s="5"/>
      <c r="U118" s="22" t="e">
        <f>#REF!</f>
        <v>#REF!</v>
      </c>
      <c r="V118" s="22" t="e">
        <f>#REF!</f>
        <v>#REF!</v>
      </c>
      <c r="W118" s="22" t="e">
        <f>#REF!</f>
        <v>#REF!</v>
      </c>
      <c r="X118" s="22" t="e">
        <f>#REF!</f>
        <v>#REF!</v>
      </c>
      <c r="Y118" s="31"/>
    </row>
    <row r="119" spans="1:26" ht="12" customHeight="1" outlineLevel="1" x14ac:dyDescent="0.25">
      <c r="A119" s="53"/>
      <c r="B119" s="20" t="s">
        <v>232</v>
      </c>
      <c r="C119" s="20"/>
      <c r="D119" s="20"/>
      <c r="E119" s="21"/>
      <c r="F119" s="21"/>
      <c r="G119" s="22" t="e">
        <f>#REF!</f>
        <v>#REF!</v>
      </c>
      <c r="H119" s="22" t="e">
        <f>#REF!</f>
        <v>#REF!</v>
      </c>
      <c r="I119" s="22" t="e">
        <f>#REF!</f>
        <v>#REF!</v>
      </c>
      <c r="J119" s="22" t="e">
        <f>#REF!</f>
        <v>#REF!</v>
      </c>
      <c r="K119" s="31"/>
      <c r="N119" s="22" t="e">
        <f>#REF!</f>
        <v>#REF!</v>
      </c>
      <c r="O119" s="22" t="e">
        <f>#REF!</f>
        <v>#REF!</v>
      </c>
      <c r="P119" s="22" t="e">
        <f>#REF!</f>
        <v>#REF!</v>
      </c>
      <c r="Q119" s="22" t="e">
        <f>#REF!</f>
        <v>#REF!</v>
      </c>
      <c r="R119" s="31"/>
      <c r="T119" s="5"/>
      <c r="U119" s="22" t="e">
        <f>#REF!</f>
        <v>#REF!</v>
      </c>
      <c r="V119" s="22" t="e">
        <f>#REF!</f>
        <v>#REF!</v>
      </c>
      <c r="W119" s="22" t="e">
        <f>#REF!</f>
        <v>#REF!</v>
      </c>
      <c r="X119" s="22" t="e">
        <f>#REF!</f>
        <v>#REF!</v>
      </c>
      <c r="Y119" s="31"/>
    </row>
    <row r="120" spans="1:26" ht="12" customHeight="1" outlineLevel="1" x14ac:dyDescent="0.25">
      <c r="A120" s="53"/>
      <c r="B120" s="20" t="s">
        <v>198</v>
      </c>
      <c r="C120" s="20"/>
      <c r="D120" s="20"/>
      <c r="E120" s="21"/>
      <c r="F120" s="21"/>
      <c r="G120" s="22" t="e">
        <f>#REF!</f>
        <v>#REF!</v>
      </c>
      <c r="H120" s="22" t="e">
        <f>#REF!</f>
        <v>#REF!</v>
      </c>
      <c r="I120" s="22" t="e">
        <f>#REF!</f>
        <v>#REF!</v>
      </c>
      <c r="J120" s="22" t="e">
        <f>#REF!</f>
        <v>#REF!</v>
      </c>
      <c r="K120" s="31"/>
      <c r="N120" s="22" t="e">
        <f>#REF!</f>
        <v>#REF!</v>
      </c>
      <c r="O120" s="22" t="e">
        <f>#REF!</f>
        <v>#REF!</v>
      </c>
      <c r="P120" s="22" t="e">
        <f>#REF!</f>
        <v>#REF!</v>
      </c>
      <c r="Q120" s="22" t="e">
        <f>#REF!</f>
        <v>#REF!</v>
      </c>
      <c r="R120" s="31"/>
      <c r="T120" s="5"/>
      <c r="U120" s="22" t="e">
        <f>#REF!</f>
        <v>#REF!</v>
      </c>
      <c r="V120" s="22" t="e">
        <f>#REF!</f>
        <v>#REF!</v>
      </c>
      <c r="W120" s="22" t="e">
        <f>#REF!</f>
        <v>#REF!</v>
      </c>
      <c r="X120" s="22" t="e">
        <f>#REF!</f>
        <v>#REF!</v>
      </c>
      <c r="Y120" s="31"/>
    </row>
    <row r="121" spans="1:26" ht="12" customHeight="1" outlineLevel="1" x14ac:dyDescent="0.25">
      <c r="A121" s="53"/>
      <c r="B121" s="20" t="s">
        <v>228</v>
      </c>
      <c r="C121" s="20"/>
      <c r="D121" s="20"/>
      <c r="E121" s="21"/>
      <c r="F121" s="21"/>
      <c r="G121" s="22" t="e">
        <f>#REF!</f>
        <v>#REF!</v>
      </c>
      <c r="H121" s="22" t="e">
        <f>#REF!</f>
        <v>#REF!</v>
      </c>
      <c r="I121" s="22" t="e">
        <f>#REF!</f>
        <v>#REF!</v>
      </c>
      <c r="J121" s="22" t="e">
        <f>#REF!</f>
        <v>#REF!</v>
      </c>
      <c r="K121" s="31"/>
      <c r="N121" s="22" t="e">
        <f>#REF!</f>
        <v>#REF!</v>
      </c>
      <c r="O121" s="22" t="e">
        <f>#REF!</f>
        <v>#REF!</v>
      </c>
      <c r="P121" s="22" t="e">
        <f>#REF!</f>
        <v>#REF!</v>
      </c>
      <c r="Q121" s="22" t="e">
        <f>#REF!</f>
        <v>#REF!</v>
      </c>
      <c r="R121" s="31"/>
      <c r="T121" s="5"/>
      <c r="U121" s="22" t="e">
        <f>#REF!</f>
        <v>#REF!</v>
      </c>
      <c r="V121" s="22" t="e">
        <f>#REF!</f>
        <v>#REF!</v>
      </c>
      <c r="W121" s="22" t="e">
        <f>#REF!</f>
        <v>#REF!</v>
      </c>
      <c r="X121" s="22" t="e">
        <f>#REF!</f>
        <v>#REF!</v>
      </c>
      <c r="Y121" s="31"/>
    </row>
    <row r="122" spans="1:26" ht="12" customHeight="1" outlineLevel="1" x14ac:dyDescent="0.25">
      <c r="A122" s="53"/>
      <c r="B122" s="20" t="s">
        <v>110</v>
      </c>
      <c r="C122" s="20"/>
      <c r="D122" s="20"/>
      <c r="E122" s="54" t="s">
        <v>251</v>
      </c>
      <c r="F122" s="54"/>
      <c r="G122" s="54" t="e">
        <f>#REF!</f>
        <v>#REF!</v>
      </c>
      <c r="H122" s="54" t="e">
        <f>#REF!</f>
        <v>#REF!</v>
      </c>
      <c r="I122" s="54" t="e">
        <f>#REF!</f>
        <v>#REF!</v>
      </c>
      <c r="J122" s="54" t="e">
        <f>#REF!</f>
        <v>#REF!</v>
      </c>
      <c r="K122" s="31"/>
      <c r="N122" s="54" t="e">
        <f>#REF!</f>
        <v>#REF!</v>
      </c>
      <c r="O122" s="54" t="e">
        <f>#REF!</f>
        <v>#REF!</v>
      </c>
      <c r="P122" s="54" t="e">
        <f>#REF!</f>
        <v>#REF!</v>
      </c>
      <c r="Q122" s="54" t="e">
        <f>#REF!</f>
        <v>#REF!</v>
      </c>
      <c r="R122" s="31"/>
      <c r="T122" s="5"/>
      <c r="U122" s="54" t="e">
        <f>#REF!</f>
        <v>#REF!</v>
      </c>
      <c r="V122" s="54" t="e">
        <f>#REF!</f>
        <v>#REF!</v>
      </c>
      <c r="W122" s="54" t="e">
        <f>#REF!</f>
        <v>#REF!</v>
      </c>
      <c r="X122" s="54" t="e">
        <f>#REF!</f>
        <v>#REF!</v>
      </c>
      <c r="Y122" s="31"/>
    </row>
    <row r="123" spans="1:26" ht="12" customHeight="1" outlineLevel="1" x14ac:dyDescent="0.25">
      <c r="A123" s="53"/>
      <c r="B123" s="20" t="s">
        <v>80</v>
      </c>
      <c r="C123" s="20"/>
      <c r="D123" s="20"/>
      <c r="E123" s="54" t="s">
        <v>251</v>
      </c>
      <c r="F123" s="54"/>
      <c r="G123" s="54" t="e">
        <f>#REF!</f>
        <v>#REF!</v>
      </c>
      <c r="H123" s="54" t="e">
        <f>#REF!</f>
        <v>#REF!</v>
      </c>
      <c r="I123" s="54" t="e">
        <f>#REF!</f>
        <v>#REF!</v>
      </c>
      <c r="J123" s="54" t="e">
        <f>#REF!</f>
        <v>#REF!</v>
      </c>
      <c r="K123" s="31"/>
      <c r="N123" s="54" t="e">
        <f>#REF!</f>
        <v>#REF!</v>
      </c>
      <c r="O123" s="54" t="e">
        <f>#REF!</f>
        <v>#REF!</v>
      </c>
      <c r="P123" s="54" t="e">
        <f>#REF!</f>
        <v>#REF!</v>
      </c>
      <c r="Q123" s="54" t="e">
        <f>#REF!</f>
        <v>#REF!</v>
      </c>
      <c r="R123" s="31"/>
      <c r="T123" s="5"/>
      <c r="U123" s="54" t="e">
        <f>#REF!</f>
        <v>#REF!</v>
      </c>
      <c r="V123" s="54" t="e">
        <f>#REF!</f>
        <v>#REF!</v>
      </c>
      <c r="W123" s="54" t="e">
        <f>#REF!</f>
        <v>#REF!</v>
      </c>
      <c r="X123" s="54" t="e">
        <f>#REF!</f>
        <v>#REF!</v>
      </c>
      <c r="Y123" s="31"/>
    </row>
    <row r="124" spans="1:26" ht="12" customHeight="1" outlineLevel="1" x14ac:dyDescent="0.25">
      <c r="A124" s="53"/>
      <c r="B124" s="20" t="s">
        <v>195</v>
      </c>
      <c r="C124" s="20"/>
      <c r="D124" s="20"/>
      <c r="E124" s="54" t="s">
        <v>252</v>
      </c>
      <c r="F124" s="54"/>
      <c r="G124" s="54" t="e">
        <f>#REF!</f>
        <v>#REF!</v>
      </c>
      <c r="H124" s="54" t="e">
        <f>#REF!</f>
        <v>#REF!</v>
      </c>
      <c r="I124" s="54" t="e">
        <f>#REF!</f>
        <v>#REF!</v>
      </c>
      <c r="J124" s="54" t="e">
        <f>#REF!</f>
        <v>#REF!</v>
      </c>
      <c r="K124" s="31"/>
      <c r="N124" s="54" t="e">
        <f>#REF!</f>
        <v>#REF!</v>
      </c>
      <c r="O124" s="54" t="e">
        <f>#REF!</f>
        <v>#REF!</v>
      </c>
      <c r="P124" s="54" t="e">
        <f>#REF!</f>
        <v>#REF!</v>
      </c>
      <c r="Q124" s="54" t="e">
        <f>#REF!</f>
        <v>#REF!</v>
      </c>
      <c r="R124" s="31"/>
      <c r="T124" s="5"/>
      <c r="U124" s="54" t="e">
        <f>#REF!</f>
        <v>#REF!</v>
      </c>
      <c r="V124" s="54" t="e">
        <f>#REF!</f>
        <v>#REF!</v>
      </c>
      <c r="W124" s="54" t="e">
        <f>#REF!</f>
        <v>#REF!</v>
      </c>
      <c r="X124" s="54" t="e">
        <f>#REF!</f>
        <v>#REF!</v>
      </c>
      <c r="Y124" s="31"/>
    </row>
    <row r="125" spans="1:26" ht="12" customHeight="1" x14ac:dyDescent="0.25">
      <c r="B125" s="28" t="s">
        <v>286</v>
      </c>
      <c r="C125" s="28"/>
      <c r="D125" s="28"/>
      <c r="E125" s="28"/>
      <c r="F125" s="28"/>
      <c r="G125" s="51" t="e">
        <f>#REF!</f>
        <v>#REF!</v>
      </c>
      <c r="H125" s="51" t="e">
        <f>#REF!</f>
        <v>#REF!</v>
      </c>
      <c r="I125" s="51" t="e">
        <f>#REF!</f>
        <v>#REF!</v>
      </c>
      <c r="J125" s="51" t="e">
        <f>#REF!</f>
        <v>#REF!</v>
      </c>
      <c r="K125" s="67" t="e">
        <f>H125/I125-1</f>
        <v>#REF!</v>
      </c>
      <c r="L125" s="67" t="e">
        <f>H125/J125-1</f>
        <v>#REF!</v>
      </c>
      <c r="N125" s="51" t="e">
        <f>#REF!</f>
        <v>#REF!</v>
      </c>
      <c r="O125" s="51" t="e">
        <f>#REF!</f>
        <v>#REF!</v>
      </c>
      <c r="P125" s="51" t="e">
        <f>#REF!</f>
        <v>#REF!</v>
      </c>
      <c r="Q125" s="51" t="e">
        <f>#REF!</f>
        <v>#REF!</v>
      </c>
      <c r="R125" s="67" t="e">
        <f>O125/P125-1</f>
        <v>#REF!</v>
      </c>
      <c r="S125" s="67" t="e">
        <f>O125/Q125-1</f>
        <v>#REF!</v>
      </c>
      <c r="T125" s="5"/>
      <c r="U125" s="51" t="e">
        <f>#REF!</f>
        <v>#REF!</v>
      </c>
      <c r="V125" s="51" t="e">
        <f>#REF!</f>
        <v>#REF!</v>
      </c>
      <c r="W125" s="51" t="e">
        <f>#REF!</f>
        <v>#REF!</v>
      </c>
      <c r="X125" s="51" t="e">
        <f>#REF!</f>
        <v>#REF!</v>
      </c>
      <c r="Y125" s="67" t="e">
        <f>V125/W125-1</f>
        <v>#REF!</v>
      </c>
      <c r="Z125" s="67" t="e">
        <f>V125/X125-1</f>
        <v>#REF!</v>
      </c>
    </row>
    <row r="126" spans="1:26" ht="10.5" x14ac:dyDescent="0.25">
      <c r="G126" s="5"/>
      <c r="K126" s="31"/>
      <c r="R126" s="31"/>
      <c r="T126" s="5"/>
      <c r="Y126" s="31"/>
    </row>
    <row r="127" spans="1:26" ht="10.5" outlineLevel="1" x14ac:dyDescent="0.25">
      <c r="B127" s="56" t="s">
        <v>253</v>
      </c>
      <c r="G127" s="5"/>
      <c r="K127" s="31"/>
      <c r="R127" s="31"/>
      <c r="T127" s="5"/>
      <c r="Y127" s="31"/>
    </row>
    <row r="128" spans="1:26" ht="10.5" outlineLevel="1" x14ac:dyDescent="0.25">
      <c r="B128" s="20" t="s">
        <v>254</v>
      </c>
      <c r="C128" s="20"/>
      <c r="G128" s="22" t="e">
        <f>#REF!</f>
        <v>#REF!</v>
      </c>
      <c r="H128" s="22" t="e">
        <f>#REF!</f>
        <v>#REF!</v>
      </c>
      <c r="I128" s="22" t="e">
        <f>#REF!</f>
        <v>#REF!</v>
      </c>
      <c r="J128" s="22" t="e">
        <f>#REF!</f>
        <v>#REF!</v>
      </c>
      <c r="K128" s="31"/>
      <c r="N128" s="22" t="e">
        <f>#REF!</f>
        <v>#REF!</v>
      </c>
      <c r="O128" s="22" t="e">
        <f>#REF!</f>
        <v>#REF!</v>
      </c>
      <c r="P128" s="22" t="e">
        <f>#REF!</f>
        <v>#REF!</v>
      </c>
      <c r="Q128" s="22" t="e">
        <f>#REF!</f>
        <v>#REF!</v>
      </c>
      <c r="R128" s="31"/>
      <c r="T128" s="5"/>
      <c r="U128" s="22" t="e">
        <f>#REF!</f>
        <v>#REF!</v>
      </c>
      <c r="V128" s="22" t="e">
        <f>#REF!</f>
        <v>#REF!</v>
      </c>
      <c r="W128" s="22" t="e">
        <f>#REF!</f>
        <v>#REF!</v>
      </c>
      <c r="X128" s="22" t="e">
        <f>#REF!</f>
        <v>#REF!</v>
      </c>
      <c r="Y128" s="31"/>
    </row>
    <row r="129" spans="2:25" ht="10.5" outlineLevel="1" x14ac:dyDescent="0.25">
      <c r="B129" s="20" t="s">
        <v>255</v>
      </c>
      <c r="C129" s="20"/>
      <c r="G129" s="22" t="e">
        <f>#REF!</f>
        <v>#REF!</v>
      </c>
      <c r="H129" s="22" t="e">
        <f>#REF!</f>
        <v>#REF!</v>
      </c>
      <c r="I129" s="22" t="e">
        <f>#REF!</f>
        <v>#REF!</v>
      </c>
      <c r="J129" s="22" t="e">
        <f>#REF!</f>
        <v>#REF!</v>
      </c>
      <c r="K129" s="31"/>
      <c r="N129" s="22" t="e">
        <f>#REF!</f>
        <v>#REF!</v>
      </c>
      <c r="O129" s="22" t="e">
        <f>#REF!</f>
        <v>#REF!</v>
      </c>
      <c r="P129" s="22" t="e">
        <f>#REF!</f>
        <v>#REF!</v>
      </c>
      <c r="Q129" s="22" t="e">
        <f>#REF!</f>
        <v>#REF!</v>
      </c>
      <c r="R129" s="31"/>
      <c r="T129" s="5"/>
      <c r="U129" s="22" t="e">
        <f>#REF!</f>
        <v>#REF!</v>
      </c>
      <c r="V129" s="22" t="e">
        <f>#REF!</f>
        <v>#REF!</v>
      </c>
      <c r="W129" s="22" t="e">
        <f>#REF!</f>
        <v>#REF!</v>
      </c>
      <c r="X129" s="22" t="e">
        <f>#REF!</f>
        <v>#REF!</v>
      </c>
      <c r="Y129" s="31"/>
    </row>
    <row r="130" spans="2:25" ht="10.5" outlineLevel="1" x14ac:dyDescent="0.25">
      <c r="B130" s="20" t="s">
        <v>256</v>
      </c>
      <c r="C130" s="20"/>
      <c r="G130" s="22" t="e">
        <f>#REF!</f>
        <v>#REF!</v>
      </c>
      <c r="H130" s="22" t="e">
        <f>#REF!</f>
        <v>#REF!</v>
      </c>
      <c r="I130" s="22" t="e">
        <f>#REF!</f>
        <v>#REF!</v>
      </c>
      <c r="J130" s="22" t="e">
        <f>#REF!</f>
        <v>#REF!</v>
      </c>
      <c r="K130" s="31"/>
      <c r="N130" s="22" t="e">
        <f>#REF!</f>
        <v>#REF!</v>
      </c>
      <c r="O130" s="22" t="e">
        <f>#REF!</f>
        <v>#REF!</v>
      </c>
      <c r="P130" s="22" t="e">
        <f>#REF!</f>
        <v>#REF!</v>
      </c>
      <c r="Q130" s="22" t="e">
        <f>#REF!</f>
        <v>#REF!</v>
      </c>
      <c r="R130" s="31"/>
      <c r="T130" s="5"/>
      <c r="U130" s="22" t="e">
        <f>#REF!</f>
        <v>#REF!</v>
      </c>
      <c r="V130" s="22" t="e">
        <f>#REF!</f>
        <v>#REF!</v>
      </c>
      <c r="W130" s="22" t="e">
        <f>#REF!</f>
        <v>#REF!</v>
      </c>
      <c r="X130" s="22" t="e">
        <f>#REF!</f>
        <v>#REF!</v>
      </c>
      <c r="Y130" s="31"/>
    </row>
    <row r="131" spans="2:25" ht="10.5" outlineLevel="1" x14ac:dyDescent="0.25">
      <c r="B131" s="20" t="s">
        <v>257</v>
      </c>
      <c r="C131" s="20"/>
      <c r="G131" s="22" t="e">
        <f>#REF!</f>
        <v>#REF!</v>
      </c>
      <c r="H131" s="22" t="e">
        <f>#REF!</f>
        <v>#REF!</v>
      </c>
      <c r="I131" s="22" t="e">
        <f>#REF!</f>
        <v>#REF!</v>
      </c>
      <c r="J131" s="22" t="e">
        <f>#REF!</f>
        <v>#REF!</v>
      </c>
      <c r="K131" s="31"/>
      <c r="N131" s="22" t="e">
        <f>#REF!</f>
        <v>#REF!</v>
      </c>
      <c r="O131" s="22" t="e">
        <f>#REF!</f>
        <v>#REF!</v>
      </c>
      <c r="P131" s="22" t="e">
        <f>#REF!</f>
        <v>#REF!</v>
      </c>
      <c r="Q131" s="22" t="e">
        <f>#REF!</f>
        <v>#REF!</v>
      </c>
      <c r="R131" s="31"/>
      <c r="T131" s="5"/>
      <c r="U131" s="22" t="e">
        <f>#REF!</f>
        <v>#REF!</v>
      </c>
      <c r="V131" s="22" t="e">
        <f>#REF!</f>
        <v>#REF!</v>
      </c>
      <c r="W131" s="22" t="e">
        <f>#REF!</f>
        <v>#REF!</v>
      </c>
      <c r="X131" s="22" t="e">
        <f>#REF!</f>
        <v>#REF!</v>
      </c>
      <c r="Y131" s="31"/>
    </row>
    <row r="132" spans="2:25" ht="10.5" outlineLevel="1" x14ac:dyDescent="0.25">
      <c r="B132" s="20" t="s">
        <v>258</v>
      </c>
      <c r="C132" s="20"/>
      <c r="G132" s="22" t="e">
        <f>#REF!</f>
        <v>#REF!</v>
      </c>
      <c r="H132" s="22" t="e">
        <f>#REF!</f>
        <v>#REF!</v>
      </c>
      <c r="I132" s="22" t="e">
        <f>#REF!</f>
        <v>#REF!</v>
      </c>
      <c r="J132" s="22" t="e">
        <f>#REF!</f>
        <v>#REF!</v>
      </c>
      <c r="K132" s="31"/>
      <c r="N132" s="22" t="e">
        <f>#REF!</f>
        <v>#REF!</v>
      </c>
      <c r="O132" s="22" t="e">
        <f>#REF!</f>
        <v>#REF!</v>
      </c>
      <c r="P132" s="22" t="e">
        <f>#REF!</f>
        <v>#REF!</v>
      </c>
      <c r="Q132" s="22" t="e">
        <f>#REF!</f>
        <v>#REF!</v>
      </c>
      <c r="R132" s="31"/>
      <c r="T132" s="5"/>
      <c r="U132" s="22" t="e">
        <f>#REF!</f>
        <v>#REF!</v>
      </c>
      <c r="V132" s="22" t="e">
        <f>#REF!</f>
        <v>#REF!</v>
      </c>
      <c r="W132" s="22" t="e">
        <f>#REF!</f>
        <v>#REF!</v>
      </c>
      <c r="X132" s="22" t="e">
        <f>#REF!</f>
        <v>#REF!</v>
      </c>
      <c r="Y132" s="31"/>
    </row>
    <row r="133" spans="2:25" ht="10.5" outlineLevel="1" x14ac:dyDescent="0.25">
      <c r="B133" s="20" t="s">
        <v>259</v>
      </c>
      <c r="C133" s="20"/>
      <c r="G133" s="22" t="e">
        <f>#REF!</f>
        <v>#REF!</v>
      </c>
      <c r="H133" s="22" t="e">
        <f>#REF!</f>
        <v>#REF!</v>
      </c>
      <c r="I133" s="22" t="e">
        <f>#REF!</f>
        <v>#REF!</v>
      </c>
      <c r="J133" s="22" t="e">
        <f>#REF!</f>
        <v>#REF!</v>
      </c>
      <c r="K133" s="31"/>
      <c r="N133" s="22" t="e">
        <f>#REF!</f>
        <v>#REF!</v>
      </c>
      <c r="O133" s="22" t="e">
        <f>#REF!</f>
        <v>#REF!</v>
      </c>
      <c r="P133" s="22" t="e">
        <f>#REF!</f>
        <v>#REF!</v>
      </c>
      <c r="Q133" s="22" t="e">
        <f>#REF!</f>
        <v>#REF!</v>
      </c>
      <c r="R133" s="31"/>
      <c r="T133" s="5"/>
      <c r="U133" s="22" t="e">
        <f>#REF!</f>
        <v>#REF!</v>
      </c>
      <c r="V133" s="22" t="e">
        <f>#REF!</f>
        <v>#REF!</v>
      </c>
      <c r="W133" s="22" t="e">
        <f>#REF!</f>
        <v>#REF!</v>
      </c>
      <c r="X133" s="22" t="e">
        <f>#REF!</f>
        <v>#REF!</v>
      </c>
      <c r="Y133" s="31"/>
    </row>
    <row r="134" spans="2:25" ht="10.5" outlineLevel="1" x14ac:dyDescent="0.25">
      <c r="B134" s="20" t="s">
        <v>260</v>
      </c>
      <c r="C134" s="20"/>
      <c r="G134" s="22" t="e">
        <f>#REF!</f>
        <v>#REF!</v>
      </c>
      <c r="H134" s="22" t="e">
        <f>#REF!</f>
        <v>#REF!</v>
      </c>
      <c r="I134" s="22" t="e">
        <f>#REF!</f>
        <v>#REF!</v>
      </c>
      <c r="J134" s="22" t="e">
        <f>#REF!</f>
        <v>#REF!</v>
      </c>
      <c r="K134" s="31"/>
      <c r="N134" s="22" t="e">
        <f>#REF!</f>
        <v>#REF!</v>
      </c>
      <c r="O134" s="22" t="e">
        <f>#REF!</f>
        <v>#REF!</v>
      </c>
      <c r="P134" s="22" t="e">
        <f>#REF!</f>
        <v>#REF!</v>
      </c>
      <c r="Q134" s="22" t="e">
        <f>#REF!</f>
        <v>#REF!</v>
      </c>
      <c r="R134" s="31"/>
      <c r="T134" s="5"/>
      <c r="U134" s="22" t="e">
        <f>#REF!</f>
        <v>#REF!</v>
      </c>
      <c r="V134" s="22" t="e">
        <f>#REF!</f>
        <v>#REF!</v>
      </c>
      <c r="W134" s="22" t="e">
        <f>#REF!</f>
        <v>#REF!</v>
      </c>
      <c r="X134" s="22" t="e">
        <f>#REF!</f>
        <v>#REF!</v>
      </c>
      <c r="Y134" s="31"/>
    </row>
    <row r="135" spans="2:25" ht="10.5" outlineLevel="1" x14ac:dyDescent="0.25">
      <c r="B135" s="20" t="s">
        <v>261</v>
      </c>
      <c r="C135" s="20"/>
      <c r="G135" s="22" t="e">
        <f>#REF!</f>
        <v>#REF!</v>
      </c>
      <c r="H135" s="22" t="e">
        <f>#REF!</f>
        <v>#REF!</v>
      </c>
      <c r="I135" s="22" t="e">
        <f>#REF!</f>
        <v>#REF!</v>
      </c>
      <c r="J135" s="22" t="e">
        <f>#REF!</f>
        <v>#REF!</v>
      </c>
      <c r="K135" s="31"/>
      <c r="N135" s="22" t="e">
        <f>#REF!</f>
        <v>#REF!</v>
      </c>
      <c r="O135" s="22" t="e">
        <f>#REF!</f>
        <v>#REF!</v>
      </c>
      <c r="P135" s="22" t="e">
        <f>#REF!</f>
        <v>#REF!</v>
      </c>
      <c r="Q135" s="22" t="e">
        <f>#REF!</f>
        <v>#REF!</v>
      </c>
      <c r="R135" s="31"/>
      <c r="T135" s="5"/>
      <c r="U135" s="22" t="e">
        <f>#REF!</f>
        <v>#REF!</v>
      </c>
      <c r="V135" s="22" t="e">
        <f>#REF!</f>
        <v>#REF!</v>
      </c>
      <c r="W135" s="22" t="e">
        <f>#REF!</f>
        <v>#REF!</v>
      </c>
      <c r="X135" s="22" t="e">
        <f>#REF!</f>
        <v>#REF!</v>
      </c>
      <c r="Y135" s="31"/>
    </row>
    <row r="136" spans="2:25" ht="10.5" outlineLevel="1" x14ac:dyDescent="0.25">
      <c r="B136" s="20" t="s">
        <v>262</v>
      </c>
      <c r="C136" s="20"/>
      <c r="G136" s="22" t="e">
        <f>#REF!</f>
        <v>#REF!</v>
      </c>
      <c r="H136" s="22" t="e">
        <f>#REF!</f>
        <v>#REF!</v>
      </c>
      <c r="I136" s="22" t="e">
        <f>#REF!</f>
        <v>#REF!</v>
      </c>
      <c r="J136" s="22" t="e">
        <f>#REF!</f>
        <v>#REF!</v>
      </c>
      <c r="K136" s="31"/>
      <c r="N136" s="22" t="e">
        <f>#REF!</f>
        <v>#REF!</v>
      </c>
      <c r="O136" s="22" t="e">
        <f>#REF!</f>
        <v>#REF!</v>
      </c>
      <c r="P136" s="22" t="e">
        <f>#REF!</f>
        <v>#REF!</v>
      </c>
      <c r="Q136" s="22" t="e">
        <f>#REF!</f>
        <v>#REF!</v>
      </c>
      <c r="R136" s="31"/>
      <c r="T136" s="5"/>
      <c r="U136" s="22" t="e">
        <f>#REF!</f>
        <v>#REF!</v>
      </c>
      <c r="V136" s="22" t="e">
        <f>#REF!</f>
        <v>#REF!</v>
      </c>
      <c r="W136" s="22" t="e">
        <f>#REF!</f>
        <v>#REF!</v>
      </c>
      <c r="X136" s="22" t="e">
        <f>#REF!</f>
        <v>#REF!</v>
      </c>
      <c r="Y136" s="31"/>
    </row>
    <row r="137" spans="2:25" ht="10.5" outlineLevel="1" x14ac:dyDescent="0.25">
      <c r="B137" s="20" t="s">
        <v>263</v>
      </c>
      <c r="C137" s="20"/>
      <c r="G137" s="22" t="e">
        <f>#REF!</f>
        <v>#REF!</v>
      </c>
      <c r="H137" s="22" t="e">
        <f>#REF!</f>
        <v>#REF!</v>
      </c>
      <c r="I137" s="22" t="e">
        <f>#REF!</f>
        <v>#REF!</v>
      </c>
      <c r="J137" s="22" t="e">
        <f>#REF!</f>
        <v>#REF!</v>
      </c>
      <c r="K137" s="31"/>
      <c r="N137" s="22" t="e">
        <f>#REF!</f>
        <v>#REF!</v>
      </c>
      <c r="O137" s="22" t="e">
        <f>#REF!</f>
        <v>#REF!</v>
      </c>
      <c r="P137" s="22" t="e">
        <f>#REF!</f>
        <v>#REF!</v>
      </c>
      <c r="Q137" s="22" t="e">
        <f>#REF!</f>
        <v>#REF!</v>
      </c>
      <c r="R137" s="31"/>
      <c r="T137" s="5"/>
      <c r="U137" s="22" t="e">
        <f>#REF!</f>
        <v>#REF!</v>
      </c>
      <c r="V137" s="22" t="e">
        <f>#REF!</f>
        <v>#REF!</v>
      </c>
      <c r="W137" s="22" t="e">
        <f>#REF!</f>
        <v>#REF!</v>
      </c>
      <c r="X137" s="22" t="e">
        <f>#REF!</f>
        <v>#REF!</v>
      </c>
      <c r="Y137" s="31"/>
    </row>
    <row r="138" spans="2:25" ht="10.5" outlineLevel="1" x14ac:dyDescent="0.25">
      <c r="B138" s="20" t="s">
        <v>264</v>
      </c>
      <c r="C138" s="20"/>
      <c r="G138" s="22" t="e">
        <f>#REF!</f>
        <v>#REF!</v>
      </c>
      <c r="H138" s="22" t="e">
        <f>#REF!</f>
        <v>#REF!</v>
      </c>
      <c r="I138" s="22" t="e">
        <f>#REF!</f>
        <v>#REF!</v>
      </c>
      <c r="J138" s="22" t="e">
        <f>#REF!</f>
        <v>#REF!</v>
      </c>
      <c r="K138" s="31"/>
      <c r="N138" s="22" t="e">
        <f>#REF!</f>
        <v>#REF!</v>
      </c>
      <c r="O138" s="22" t="e">
        <f>#REF!</f>
        <v>#REF!</v>
      </c>
      <c r="P138" s="22" t="e">
        <f>#REF!</f>
        <v>#REF!</v>
      </c>
      <c r="Q138" s="22" t="e">
        <f>#REF!</f>
        <v>#REF!</v>
      </c>
      <c r="R138" s="31"/>
      <c r="T138" s="5"/>
      <c r="U138" s="22" t="e">
        <f>#REF!</f>
        <v>#REF!</v>
      </c>
      <c r="V138" s="22" t="e">
        <f>#REF!</f>
        <v>#REF!</v>
      </c>
      <c r="W138" s="22" t="e">
        <f>#REF!</f>
        <v>#REF!</v>
      </c>
      <c r="X138" s="22" t="e">
        <f>#REF!</f>
        <v>#REF!</v>
      </c>
      <c r="Y138" s="31"/>
    </row>
    <row r="139" spans="2:25" ht="10.5" outlineLevel="1" x14ac:dyDescent="0.25">
      <c r="B139" s="20" t="s">
        <v>265</v>
      </c>
      <c r="C139" s="20"/>
      <c r="G139" s="22" t="e">
        <f>#REF!</f>
        <v>#REF!</v>
      </c>
      <c r="H139" s="22" t="e">
        <f>#REF!</f>
        <v>#REF!</v>
      </c>
      <c r="I139" s="22" t="e">
        <f>#REF!</f>
        <v>#REF!</v>
      </c>
      <c r="J139" s="22" t="e">
        <f>#REF!</f>
        <v>#REF!</v>
      </c>
      <c r="K139" s="31"/>
      <c r="N139" s="22" t="e">
        <f>#REF!</f>
        <v>#REF!</v>
      </c>
      <c r="O139" s="22" t="e">
        <f>#REF!</f>
        <v>#REF!</v>
      </c>
      <c r="P139" s="22" t="e">
        <f>#REF!</f>
        <v>#REF!</v>
      </c>
      <c r="Q139" s="22" t="e">
        <f>#REF!</f>
        <v>#REF!</v>
      </c>
      <c r="R139" s="31"/>
      <c r="T139" s="5"/>
      <c r="U139" s="22" t="e">
        <f>#REF!</f>
        <v>#REF!</v>
      </c>
      <c r="V139" s="22" t="e">
        <f>#REF!</f>
        <v>#REF!</v>
      </c>
      <c r="W139" s="22" t="e">
        <f>#REF!</f>
        <v>#REF!</v>
      </c>
      <c r="X139" s="22" t="e">
        <f>#REF!</f>
        <v>#REF!</v>
      </c>
      <c r="Y139" s="31"/>
    </row>
    <row r="140" spans="2:25" ht="10.5" outlineLevel="1" x14ac:dyDescent="0.25">
      <c r="B140" s="20" t="s">
        <v>266</v>
      </c>
      <c r="C140" s="20"/>
      <c r="G140" s="22" t="e">
        <f>#REF!</f>
        <v>#REF!</v>
      </c>
      <c r="H140" s="22" t="e">
        <f>#REF!</f>
        <v>#REF!</v>
      </c>
      <c r="I140" s="22" t="e">
        <f>#REF!</f>
        <v>#REF!</v>
      </c>
      <c r="J140" s="22" t="e">
        <f>#REF!</f>
        <v>#REF!</v>
      </c>
      <c r="K140" s="31"/>
      <c r="N140" s="22" t="e">
        <f>#REF!</f>
        <v>#REF!</v>
      </c>
      <c r="O140" s="22" t="e">
        <f>#REF!</f>
        <v>#REF!</v>
      </c>
      <c r="P140" s="22" t="e">
        <f>#REF!</f>
        <v>#REF!</v>
      </c>
      <c r="Q140" s="22" t="e">
        <f>#REF!</f>
        <v>#REF!</v>
      </c>
      <c r="R140" s="31"/>
      <c r="T140" s="5"/>
      <c r="U140" s="22" t="e">
        <f>#REF!</f>
        <v>#REF!</v>
      </c>
      <c r="V140" s="22" t="e">
        <f>#REF!</f>
        <v>#REF!</v>
      </c>
      <c r="W140" s="22" t="e">
        <f>#REF!</f>
        <v>#REF!</v>
      </c>
      <c r="X140" s="22" t="e">
        <f>#REF!</f>
        <v>#REF!</v>
      </c>
      <c r="Y140" s="31"/>
    </row>
    <row r="141" spans="2:25" ht="10.5" outlineLevel="1" x14ac:dyDescent="0.25">
      <c r="B141" s="20" t="s">
        <v>267</v>
      </c>
      <c r="C141" s="20"/>
      <c r="G141" s="22" t="e">
        <f>#REF!</f>
        <v>#REF!</v>
      </c>
      <c r="H141" s="22" t="e">
        <f>#REF!</f>
        <v>#REF!</v>
      </c>
      <c r="I141" s="22" t="e">
        <f>#REF!</f>
        <v>#REF!</v>
      </c>
      <c r="J141" s="22" t="e">
        <f>#REF!</f>
        <v>#REF!</v>
      </c>
      <c r="K141" s="31"/>
      <c r="N141" s="22" t="e">
        <f>#REF!</f>
        <v>#REF!</v>
      </c>
      <c r="O141" s="22" t="e">
        <f>#REF!</f>
        <v>#REF!</v>
      </c>
      <c r="P141" s="22" t="e">
        <f>#REF!</f>
        <v>#REF!</v>
      </c>
      <c r="Q141" s="22" t="e">
        <f>#REF!</f>
        <v>#REF!</v>
      </c>
      <c r="R141" s="31"/>
      <c r="T141" s="5"/>
      <c r="U141" s="22" t="e">
        <f>#REF!</f>
        <v>#REF!</v>
      </c>
      <c r="V141" s="22" t="e">
        <f>#REF!</f>
        <v>#REF!</v>
      </c>
      <c r="W141" s="22" t="e">
        <f>#REF!</f>
        <v>#REF!</v>
      </c>
      <c r="X141" s="22" t="e">
        <f>#REF!</f>
        <v>#REF!</v>
      </c>
      <c r="Y141" s="31"/>
    </row>
    <row r="142" spans="2:25" ht="10.5" outlineLevel="1" x14ac:dyDescent="0.25">
      <c r="B142" s="20" t="s">
        <v>268</v>
      </c>
      <c r="C142" s="20"/>
      <c r="G142" s="22" t="e">
        <f>#REF!</f>
        <v>#REF!</v>
      </c>
      <c r="H142" s="22" t="e">
        <f>#REF!</f>
        <v>#REF!</v>
      </c>
      <c r="I142" s="22" t="e">
        <f>#REF!</f>
        <v>#REF!</v>
      </c>
      <c r="J142" s="22" t="e">
        <f>#REF!</f>
        <v>#REF!</v>
      </c>
      <c r="K142" s="31"/>
      <c r="N142" s="22" t="e">
        <f>#REF!</f>
        <v>#REF!</v>
      </c>
      <c r="O142" s="22" t="e">
        <f>#REF!</f>
        <v>#REF!</v>
      </c>
      <c r="P142" s="22" t="e">
        <f>#REF!</f>
        <v>#REF!</v>
      </c>
      <c r="Q142" s="22" t="e">
        <f>#REF!</f>
        <v>#REF!</v>
      </c>
      <c r="R142" s="31"/>
      <c r="T142" s="5"/>
      <c r="U142" s="22" t="e">
        <f>#REF!</f>
        <v>#REF!</v>
      </c>
      <c r="V142" s="22" t="e">
        <f>#REF!</f>
        <v>#REF!</v>
      </c>
      <c r="W142" s="22" t="e">
        <f>#REF!</f>
        <v>#REF!</v>
      </c>
      <c r="X142" s="22" t="e">
        <f>#REF!</f>
        <v>#REF!</v>
      </c>
      <c r="Y142" s="31"/>
    </row>
    <row r="143" spans="2:25" ht="10.5" outlineLevel="1" x14ac:dyDescent="0.25">
      <c r="B143" s="20" t="s">
        <v>269</v>
      </c>
      <c r="C143" s="20"/>
      <c r="G143" s="22" t="e">
        <f>#REF!</f>
        <v>#REF!</v>
      </c>
      <c r="H143" s="22" t="e">
        <f>#REF!</f>
        <v>#REF!</v>
      </c>
      <c r="I143" s="22" t="e">
        <f>#REF!</f>
        <v>#REF!</v>
      </c>
      <c r="J143" s="22" t="e">
        <f>#REF!</f>
        <v>#REF!</v>
      </c>
      <c r="K143" s="31"/>
      <c r="N143" s="22" t="e">
        <f>#REF!</f>
        <v>#REF!</v>
      </c>
      <c r="O143" s="22" t="e">
        <f>#REF!</f>
        <v>#REF!</v>
      </c>
      <c r="P143" s="22" t="e">
        <f>#REF!</f>
        <v>#REF!</v>
      </c>
      <c r="Q143" s="22" t="e">
        <f>#REF!</f>
        <v>#REF!</v>
      </c>
      <c r="R143" s="31"/>
      <c r="T143" s="5"/>
      <c r="U143" s="22" t="e">
        <f>#REF!</f>
        <v>#REF!</v>
      </c>
      <c r="V143" s="22" t="e">
        <f>#REF!</f>
        <v>#REF!</v>
      </c>
      <c r="W143" s="22" t="e">
        <f>#REF!</f>
        <v>#REF!</v>
      </c>
      <c r="X143" s="22" t="e">
        <f>#REF!</f>
        <v>#REF!</v>
      </c>
      <c r="Y143" s="31"/>
    </row>
    <row r="144" spans="2:25" ht="10.5" outlineLevel="1" x14ac:dyDescent="0.25">
      <c r="B144" s="20" t="s">
        <v>270</v>
      </c>
      <c r="C144" s="20"/>
      <c r="G144" s="22" t="e">
        <f>#REF!</f>
        <v>#REF!</v>
      </c>
      <c r="H144" s="22" t="e">
        <f>#REF!</f>
        <v>#REF!</v>
      </c>
      <c r="I144" s="22" t="e">
        <f>#REF!</f>
        <v>#REF!</v>
      </c>
      <c r="J144" s="22" t="e">
        <f>#REF!</f>
        <v>#REF!</v>
      </c>
      <c r="K144" s="31"/>
      <c r="N144" s="22" t="e">
        <f>#REF!</f>
        <v>#REF!</v>
      </c>
      <c r="O144" s="22" t="e">
        <f>#REF!</f>
        <v>#REF!</v>
      </c>
      <c r="P144" s="22" t="e">
        <f>#REF!</f>
        <v>#REF!</v>
      </c>
      <c r="Q144" s="22" t="e">
        <f>#REF!</f>
        <v>#REF!</v>
      </c>
      <c r="R144" s="31"/>
      <c r="T144" s="5"/>
      <c r="U144" s="22" t="e">
        <f>#REF!</f>
        <v>#REF!</v>
      </c>
      <c r="V144" s="22" t="e">
        <f>#REF!</f>
        <v>#REF!</v>
      </c>
      <c r="W144" s="22" t="e">
        <f>#REF!</f>
        <v>#REF!</v>
      </c>
      <c r="X144" s="22" t="e">
        <f>#REF!</f>
        <v>#REF!</v>
      </c>
      <c r="Y144" s="31"/>
    </row>
    <row r="145" spans="2:26" ht="10.5" outlineLevel="1" x14ac:dyDescent="0.25">
      <c r="B145" s="20" t="s">
        <v>271</v>
      </c>
      <c r="C145" s="20"/>
      <c r="G145" s="22" t="e">
        <f>#REF!</f>
        <v>#REF!</v>
      </c>
      <c r="H145" s="22" t="e">
        <f>#REF!</f>
        <v>#REF!</v>
      </c>
      <c r="I145" s="22" t="e">
        <f>#REF!</f>
        <v>#REF!</v>
      </c>
      <c r="J145" s="22" t="e">
        <f>#REF!</f>
        <v>#REF!</v>
      </c>
      <c r="K145" s="31"/>
      <c r="N145" s="22" t="e">
        <f>#REF!</f>
        <v>#REF!</v>
      </c>
      <c r="O145" s="22" t="e">
        <f>#REF!</f>
        <v>#REF!</v>
      </c>
      <c r="P145" s="22" t="e">
        <f>#REF!</f>
        <v>#REF!</v>
      </c>
      <c r="Q145" s="22" t="e">
        <f>#REF!</f>
        <v>#REF!</v>
      </c>
      <c r="R145" s="31"/>
      <c r="T145" s="5"/>
      <c r="U145" s="22" t="e">
        <f>#REF!</f>
        <v>#REF!</v>
      </c>
      <c r="V145" s="22" t="e">
        <f>#REF!</f>
        <v>#REF!</v>
      </c>
      <c r="W145" s="22" t="e">
        <f>#REF!</f>
        <v>#REF!</v>
      </c>
      <c r="X145" s="22" t="e">
        <f>#REF!</f>
        <v>#REF!</v>
      </c>
      <c r="Y145" s="31"/>
    </row>
    <row r="146" spans="2:26" ht="10.5" outlineLevel="1" x14ac:dyDescent="0.25">
      <c r="B146" s="20" t="s">
        <v>272</v>
      </c>
      <c r="C146" s="20"/>
      <c r="G146" s="22" t="e">
        <f>#REF!</f>
        <v>#REF!</v>
      </c>
      <c r="H146" s="22" t="e">
        <f>#REF!</f>
        <v>#REF!</v>
      </c>
      <c r="I146" s="22" t="e">
        <f>#REF!</f>
        <v>#REF!</v>
      </c>
      <c r="J146" s="22" t="e">
        <f>#REF!</f>
        <v>#REF!</v>
      </c>
      <c r="K146" s="31"/>
      <c r="N146" s="22" t="e">
        <f>#REF!</f>
        <v>#REF!</v>
      </c>
      <c r="O146" s="22" t="e">
        <f>#REF!</f>
        <v>#REF!</v>
      </c>
      <c r="P146" s="22" t="e">
        <f>#REF!</f>
        <v>#REF!</v>
      </c>
      <c r="Q146" s="22" t="e">
        <f>#REF!</f>
        <v>#REF!</v>
      </c>
      <c r="R146" s="31"/>
      <c r="T146" s="5"/>
      <c r="U146" s="22" t="e">
        <f>#REF!</f>
        <v>#REF!</v>
      </c>
      <c r="V146" s="22" t="e">
        <f>#REF!</f>
        <v>#REF!</v>
      </c>
      <c r="W146" s="22" t="e">
        <f>#REF!</f>
        <v>#REF!</v>
      </c>
      <c r="X146" s="22" t="e">
        <f>#REF!</f>
        <v>#REF!</v>
      </c>
      <c r="Y146" s="31"/>
    </row>
    <row r="147" spans="2:26" ht="10.5" outlineLevel="1" x14ac:dyDescent="0.25">
      <c r="B147" s="20" t="s">
        <v>273</v>
      </c>
      <c r="C147" s="20"/>
      <c r="G147" s="22" t="e">
        <f>#REF!</f>
        <v>#REF!</v>
      </c>
      <c r="H147" s="22" t="e">
        <f>#REF!</f>
        <v>#REF!</v>
      </c>
      <c r="I147" s="22" t="e">
        <f>#REF!</f>
        <v>#REF!</v>
      </c>
      <c r="J147" s="22" t="e">
        <f>#REF!</f>
        <v>#REF!</v>
      </c>
      <c r="K147" s="31"/>
      <c r="N147" s="22" t="e">
        <f>#REF!</f>
        <v>#REF!</v>
      </c>
      <c r="O147" s="22" t="e">
        <f>#REF!</f>
        <v>#REF!</v>
      </c>
      <c r="P147" s="22" t="e">
        <f>#REF!</f>
        <v>#REF!</v>
      </c>
      <c r="Q147" s="22" t="e">
        <f>#REF!</f>
        <v>#REF!</v>
      </c>
      <c r="R147" s="31"/>
      <c r="T147" s="5"/>
      <c r="U147" s="22" t="e">
        <f>#REF!</f>
        <v>#REF!</v>
      </c>
      <c r="V147" s="22" t="e">
        <f>#REF!</f>
        <v>#REF!</v>
      </c>
      <c r="W147" s="22" t="e">
        <f>#REF!</f>
        <v>#REF!</v>
      </c>
      <c r="X147" s="22" t="e">
        <f>#REF!</f>
        <v>#REF!</v>
      </c>
      <c r="Y147" s="31"/>
    </row>
    <row r="148" spans="2:26" ht="10.5" outlineLevel="1" x14ac:dyDescent="0.25">
      <c r="B148" s="20" t="s">
        <v>274</v>
      </c>
      <c r="C148" s="20"/>
      <c r="G148" s="22" t="e">
        <f>#REF!</f>
        <v>#REF!</v>
      </c>
      <c r="H148" s="22" t="e">
        <f>#REF!</f>
        <v>#REF!</v>
      </c>
      <c r="I148" s="22" t="e">
        <f>#REF!</f>
        <v>#REF!</v>
      </c>
      <c r="J148" s="22" t="e">
        <f>#REF!</f>
        <v>#REF!</v>
      </c>
      <c r="K148" s="31"/>
      <c r="N148" s="22" t="e">
        <f>#REF!</f>
        <v>#REF!</v>
      </c>
      <c r="O148" s="22" t="e">
        <f>#REF!</f>
        <v>#REF!</v>
      </c>
      <c r="P148" s="22" t="e">
        <f>#REF!</f>
        <v>#REF!</v>
      </c>
      <c r="Q148" s="22" t="e">
        <f>#REF!</f>
        <v>#REF!</v>
      </c>
      <c r="R148" s="31"/>
      <c r="T148" s="5"/>
      <c r="U148" s="22" t="e">
        <f>#REF!</f>
        <v>#REF!</v>
      </c>
      <c r="V148" s="22" t="e">
        <f>#REF!</f>
        <v>#REF!</v>
      </c>
      <c r="W148" s="22" t="e">
        <f>#REF!</f>
        <v>#REF!</v>
      </c>
      <c r="X148" s="22" t="e">
        <f>#REF!</f>
        <v>#REF!</v>
      </c>
      <c r="Y148" s="31"/>
    </row>
    <row r="149" spans="2:26" ht="10.5" outlineLevel="1" x14ac:dyDescent="0.25">
      <c r="B149" s="20" t="s">
        <v>275</v>
      </c>
      <c r="C149" s="20"/>
      <c r="G149" s="22" t="e">
        <f>#REF!</f>
        <v>#REF!</v>
      </c>
      <c r="H149" s="22" t="e">
        <f>#REF!</f>
        <v>#REF!</v>
      </c>
      <c r="I149" s="22" t="e">
        <f>#REF!</f>
        <v>#REF!</v>
      </c>
      <c r="J149" s="22" t="e">
        <f>#REF!</f>
        <v>#REF!</v>
      </c>
      <c r="K149" s="31"/>
      <c r="N149" s="22" t="e">
        <f>#REF!</f>
        <v>#REF!</v>
      </c>
      <c r="O149" s="22" t="e">
        <f>#REF!</f>
        <v>#REF!</v>
      </c>
      <c r="P149" s="22" t="e">
        <f>#REF!</f>
        <v>#REF!</v>
      </c>
      <c r="Q149" s="22" t="e">
        <f>#REF!</f>
        <v>#REF!</v>
      </c>
      <c r="R149" s="31"/>
      <c r="T149" s="5"/>
      <c r="U149" s="22" t="e">
        <f>#REF!</f>
        <v>#REF!</v>
      </c>
      <c r="V149" s="22" t="e">
        <f>#REF!</f>
        <v>#REF!</v>
      </c>
      <c r="W149" s="22" t="e">
        <f>#REF!</f>
        <v>#REF!</v>
      </c>
      <c r="X149" s="22" t="e">
        <f>#REF!</f>
        <v>#REF!</v>
      </c>
      <c r="Y149" s="31"/>
    </row>
    <row r="150" spans="2:26" ht="10.5" x14ac:dyDescent="0.25">
      <c r="B150" s="57" t="s">
        <v>276</v>
      </c>
      <c r="C150" s="57"/>
      <c r="D150" s="61"/>
      <c r="E150" s="62"/>
      <c r="F150" s="62"/>
      <c r="G150" s="51" t="e">
        <f>#REF!</f>
        <v>#REF!</v>
      </c>
      <c r="H150" s="51" t="e">
        <f>#REF!</f>
        <v>#REF!</v>
      </c>
      <c r="I150" s="51" t="e">
        <f>#REF!</f>
        <v>#REF!</v>
      </c>
      <c r="J150" s="51" t="e">
        <f>#REF!</f>
        <v>#REF!</v>
      </c>
      <c r="K150" s="67" t="e">
        <f>H150/I150-1</f>
        <v>#REF!</v>
      </c>
      <c r="L150" s="67" t="e">
        <f>H150/J150-1</f>
        <v>#REF!</v>
      </c>
      <c r="N150" s="51" t="e">
        <f>#REF!</f>
        <v>#REF!</v>
      </c>
      <c r="O150" s="51" t="e">
        <f>#REF!</f>
        <v>#REF!</v>
      </c>
      <c r="P150" s="51" t="e">
        <f>#REF!</f>
        <v>#REF!</v>
      </c>
      <c r="Q150" s="51" t="e">
        <f>#REF!</f>
        <v>#REF!</v>
      </c>
      <c r="R150" s="67" t="e">
        <f>O150/P150-1</f>
        <v>#REF!</v>
      </c>
      <c r="S150" s="67" t="e">
        <f>O150/Q150-1</f>
        <v>#REF!</v>
      </c>
      <c r="T150" s="5"/>
      <c r="U150" s="51" t="e">
        <f>#REF!</f>
        <v>#REF!</v>
      </c>
      <c r="V150" s="51" t="e">
        <f>#REF!</f>
        <v>#REF!</v>
      </c>
      <c r="W150" s="51" t="e">
        <f>#REF!</f>
        <v>#REF!</v>
      </c>
      <c r="X150" s="51" t="e">
        <f>#REF!</f>
        <v>#REF!</v>
      </c>
      <c r="Y150" s="67" t="e">
        <f>V150/W150-1</f>
        <v>#REF!</v>
      </c>
      <c r="Z150" s="67" t="e">
        <f>V150/X150-1</f>
        <v>#REF!</v>
      </c>
    </row>
    <row r="151" spans="2:26" ht="10.5" x14ac:dyDescent="0.25">
      <c r="K151" s="31"/>
      <c r="R151" s="31"/>
      <c r="T151" s="5"/>
      <c r="Y151" s="31"/>
    </row>
    <row r="152" spans="2:26" ht="10.5" x14ac:dyDescent="0.25">
      <c r="B152" s="5" t="s">
        <v>277</v>
      </c>
      <c r="K152" s="31"/>
      <c r="R152" s="31"/>
      <c r="T152" s="5"/>
      <c r="Y152" s="31"/>
    </row>
    <row r="153" spans="2:26" ht="10.5" x14ac:dyDescent="0.25">
      <c r="B153" s="58" t="s">
        <v>278</v>
      </c>
      <c r="K153" s="31"/>
      <c r="R153" s="31"/>
      <c r="T153" s="5"/>
      <c r="Y153" s="31"/>
    </row>
    <row r="154" spans="2:26" ht="10.5" x14ac:dyDescent="0.25">
      <c r="B154" s="58" t="s">
        <v>279</v>
      </c>
      <c r="K154" s="31"/>
      <c r="R154" s="31"/>
      <c r="T154" s="5"/>
      <c r="Y154" s="31"/>
    </row>
    <row r="155" spans="2:26" ht="10.5" x14ac:dyDescent="0.25">
      <c r="T155" s="5"/>
    </row>
    <row r="156" spans="2:26" ht="10.5" x14ac:dyDescent="0.25">
      <c r="H156" s="22"/>
      <c r="I156" s="22"/>
      <c r="J156" s="22"/>
      <c r="K156" s="22"/>
      <c r="O156" s="22"/>
      <c r="P156" s="22"/>
      <c r="Q156" s="22"/>
      <c r="R156" s="22"/>
      <c r="T156" s="5"/>
      <c r="V156" s="22"/>
      <c r="W156" s="22"/>
      <c r="X156" s="22"/>
      <c r="Y156" s="22"/>
    </row>
    <row r="157" spans="2:26" ht="10.5" x14ac:dyDescent="0.25">
      <c r="T157" s="5"/>
    </row>
    <row r="158" spans="2:26" ht="10.5" x14ac:dyDescent="0.25">
      <c r="T158" s="5"/>
    </row>
    <row r="159" spans="2:26" ht="10.5" x14ac:dyDescent="0.25">
      <c r="T159" s="5"/>
    </row>
    <row r="160" spans="2:26" ht="10.5" x14ac:dyDescent="0.25">
      <c r="T160" s="5"/>
    </row>
    <row r="162" spans="20:20" ht="10.5" x14ac:dyDescent="0.25">
      <c r="T162" s="5"/>
    </row>
    <row r="163" spans="20:20" ht="10.5" x14ac:dyDescent="0.25">
      <c r="T163" s="5"/>
    </row>
    <row r="164" spans="20:20" ht="10.5" x14ac:dyDescent="0.25">
      <c r="T164" s="5"/>
    </row>
    <row r="165" spans="20:20" ht="10.5" x14ac:dyDescent="0.25">
      <c r="T165" s="5"/>
    </row>
    <row r="166" spans="20:20" ht="10.5" x14ac:dyDescent="0.25">
      <c r="T166" s="5"/>
    </row>
    <row r="167" spans="20:20" ht="10.5" x14ac:dyDescent="0.25">
      <c r="T167" s="5"/>
    </row>
    <row r="168" spans="20:20" ht="10.5" x14ac:dyDescent="0.25">
      <c r="T168" s="5"/>
    </row>
    <row r="169" spans="20:20" ht="10.5" x14ac:dyDescent="0.25">
      <c r="T169" s="5"/>
    </row>
  </sheetData>
  <pageMargins left="0.7" right="0.7" top="0.75" bottom="0.75" header="0.3" footer="0.3"/>
  <pageSetup scale="3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DCAC2-810A-4259-8110-25908CB8C53D}">
  <sheetPr>
    <tabColor theme="1"/>
    <pageSetUpPr fitToPage="1"/>
  </sheetPr>
  <dimension ref="A2:AQ47"/>
  <sheetViews>
    <sheetView showGridLines="0" zoomScale="95" zoomScaleNormal="130" zoomScaleSheetLayoutView="136" workbookViewId="0">
      <pane xSplit="5" ySplit="3" topLeftCell="F4" activePane="bottomRight" state="frozen"/>
      <selection pane="topRight" activeCell="F1" sqref="F1"/>
      <selection pane="bottomLeft" activeCell="A6" sqref="A6"/>
      <selection pane="bottomRight" activeCell="P49" sqref="P49"/>
    </sheetView>
  </sheetViews>
  <sheetFormatPr defaultColWidth="9.1796875" defaultRowHeight="12" x14ac:dyDescent="0.3"/>
  <cols>
    <col min="1" max="1" width="2.1796875" style="75" customWidth="1"/>
    <col min="2" max="2" width="21" style="75" customWidth="1"/>
    <col min="3" max="3" width="0.81640625" style="75" customWidth="1"/>
    <col min="4" max="4" width="7.7265625" style="75" customWidth="1"/>
    <col min="5" max="6" width="0.81640625" style="75" customWidth="1"/>
    <col min="7" max="7" width="0" style="75" hidden="1" customWidth="1"/>
    <col min="8" max="11" width="10.7265625" style="75" hidden="1" customWidth="1"/>
    <col min="12" max="37" width="8.6328125" style="75" customWidth="1"/>
    <col min="38" max="42" width="7.453125" style="75" customWidth="1"/>
    <col min="43" max="43" width="2.453125" style="75" customWidth="1"/>
    <col min="44" max="16384" width="9.1796875" style="75"/>
  </cols>
  <sheetData>
    <row r="2" spans="2:43" ht="12.5" thickBot="1" x14ac:dyDescent="0.35">
      <c r="B2" s="76" t="s">
        <v>302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N2" s="77"/>
      <c r="AO2" s="77"/>
      <c r="AP2" s="77"/>
      <c r="AQ2" s="77"/>
    </row>
    <row r="3" spans="2:43" x14ac:dyDescent="0.3"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N3" s="77"/>
      <c r="AO3" s="77"/>
      <c r="AP3" s="77"/>
      <c r="AQ3" s="77"/>
    </row>
    <row r="4" spans="2:43" x14ac:dyDescent="0.3">
      <c r="B4" s="104"/>
      <c r="C4" s="104"/>
      <c r="D4" s="104"/>
      <c r="E4" s="104"/>
      <c r="F4" s="104"/>
      <c r="G4" s="78" t="s">
        <v>303</v>
      </c>
      <c r="H4" s="126" t="s">
        <v>304</v>
      </c>
      <c r="I4" s="127"/>
      <c r="J4" s="127"/>
      <c r="K4" s="127"/>
      <c r="L4" s="104" t="s">
        <v>351</v>
      </c>
      <c r="M4" s="105"/>
      <c r="N4" s="105"/>
      <c r="O4" s="106"/>
      <c r="P4" s="104"/>
      <c r="Q4" s="105"/>
      <c r="R4" s="105"/>
      <c r="S4" s="106"/>
      <c r="T4" s="104"/>
      <c r="U4" s="105"/>
      <c r="V4" s="105"/>
      <c r="W4" s="106"/>
      <c r="X4" s="104"/>
      <c r="Y4" s="105"/>
      <c r="Z4" s="105"/>
      <c r="AA4" s="106"/>
      <c r="AB4" s="104"/>
      <c r="AC4" s="105"/>
      <c r="AD4" s="105"/>
      <c r="AE4" s="106"/>
      <c r="AF4" s="104"/>
      <c r="AG4" s="105"/>
      <c r="AH4" s="105"/>
      <c r="AI4" s="106"/>
      <c r="AJ4" s="104"/>
      <c r="AK4" s="105"/>
      <c r="AN4" s="77"/>
      <c r="AO4" s="77"/>
      <c r="AP4" s="77"/>
      <c r="AQ4" s="77"/>
    </row>
    <row r="5" spans="2:43" ht="12.75" customHeight="1" x14ac:dyDescent="0.3">
      <c r="B5" s="112" t="s">
        <v>339</v>
      </c>
      <c r="D5" s="79" t="s">
        <v>305</v>
      </c>
      <c r="E5" s="79"/>
      <c r="G5" s="80" t="s">
        <v>333</v>
      </c>
      <c r="H5" s="81" t="s">
        <v>1</v>
      </c>
      <c r="I5" s="82" t="s">
        <v>2</v>
      </c>
      <c r="J5" s="82" t="s">
        <v>3</v>
      </c>
      <c r="K5" s="82" t="s">
        <v>306</v>
      </c>
      <c r="L5" s="81" t="s">
        <v>1</v>
      </c>
      <c r="M5" s="82" t="s">
        <v>2</v>
      </c>
      <c r="N5" s="82" t="s">
        <v>3</v>
      </c>
      <c r="O5" s="82" t="s">
        <v>306</v>
      </c>
    </row>
    <row r="6" spans="2:43" ht="2.5" customHeight="1" x14ac:dyDescent="0.3">
      <c r="B6" s="112"/>
      <c r="D6" s="79"/>
      <c r="E6" s="79"/>
      <c r="G6" s="80"/>
      <c r="H6" s="117"/>
      <c r="I6" s="118"/>
      <c r="J6" s="118"/>
      <c r="K6" s="118"/>
      <c r="L6" s="117"/>
      <c r="M6" s="118"/>
      <c r="N6" s="118"/>
      <c r="O6" s="118"/>
    </row>
    <row r="7" spans="2:43" ht="13" customHeight="1" x14ac:dyDescent="0.3">
      <c r="B7" s="100" t="s">
        <v>350</v>
      </c>
      <c r="C7" s="100"/>
      <c r="D7" s="101" t="s">
        <v>362</v>
      </c>
      <c r="E7" s="102"/>
      <c r="F7" s="103"/>
      <c r="L7" s="97">
        <f>SUM(L17:Y17)</f>
        <v>1582.9819234233969</v>
      </c>
      <c r="M7" s="97">
        <f>SUM(Z17:AI17)</f>
        <v>1472.0986418229718</v>
      </c>
      <c r="N7" s="97">
        <f>SUM(AJ17:AK17)</f>
        <v>480.00013805648069</v>
      </c>
      <c r="O7" s="98">
        <f>SUM(L7:N7)</f>
        <v>3535.0807033028495</v>
      </c>
    </row>
    <row r="8" spans="2:43" ht="1.5" customHeight="1" x14ac:dyDescent="0.3">
      <c r="B8" s="86"/>
      <c r="C8" s="86"/>
      <c r="D8" s="83"/>
      <c r="E8" s="83"/>
      <c r="F8" s="83"/>
      <c r="L8" s="87"/>
      <c r="M8" s="87"/>
      <c r="N8" s="87"/>
      <c r="O8" s="83"/>
    </row>
    <row r="9" spans="2:43" ht="13" customHeight="1" x14ac:dyDescent="0.3">
      <c r="B9" s="85" t="s">
        <v>338</v>
      </c>
      <c r="C9" s="85"/>
      <c r="D9" s="85"/>
      <c r="E9" s="85"/>
      <c r="F9" s="85"/>
      <c r="L9" s="88">
        <f>SUM(L21:Y21)</f>
        <v>3957.4548085584929</v>
      </c>
      <c r="M9" s="88">
        <f>SUM(Z21:AI21)</f>
        <v>3921.5458751909223</v>
      </c>
      <c r="N9" s="88">
        <f>SUM(AJ21:AK21)</f>
        <v>1200.0003451412017</v>
      </c>
      <c r="O9" s="89">
        <f>SUM(L9:N9)</f>
        <v>9079.001028890616</v>
      </c>
    </row>
    <row r="10" spans="2:43" ht="1.5" customHeight="1" x14ac:dyDescent="0.3">
      <c r="B10" s="90"/>
      <c r="C10" s="90"/>
      <c r="D10" s="90"/>
      <c r="E10" s="90"/>
      <c r="F10" s="90"/>
      <c r="L10" s="94"/>
      <c r="M10" s="94"/>
      <c r="N10" s="94"/>
      <c r="O10" s="95"/>
    </row>
    <row r="11" spans="2:43" ht="7.5" customHeight="1" x14ac:dyDescent="0.3">
      <c r="B11" s="119"/>
      <c r="C11" s="119"/>
      <c r="D11" s="119"/>
      <c r="E11" s="119"/>
      <c r="F11" s="119"/>
      <c r="G11" s="78"/>
      <c r="H11" s="120"/>
      <c r="I11" s="120"/>
      <c r="J11" s="120"/>
      <c r="K11" s="120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N11" s="77"/>
      <c r="AO11" s="77"/>
      <c r="AP11" s="77"/>
      <c r="AQ11" s="77"/>
    </row>
    <row r="12" spans="2:43" x14ac:dyDescent="0.3">
      <c r="B12" s="90"/>
      <c r="C12" s="91"/>
      <c r="D12" s="92"/>
      <c r="G12" s="93"/>
      <c r="H12" s="94"/>
      <c r="I12" s="94"/>
      <c r="J12" s="94"/>
      <c r="K12" s="95"/>
      <c r="L12" s="81" t="s">
        <v>1</v>
      </c>
      <c r="M12" s="81" t="s">
        <v>1</v>
      </c>
      <c r="N12" s="81" t="s">
        <v>1</v>
      </c>
      <c r="O12" s="81" t="s">
        <v>1</v>
      </c>
      <c r="P12" s="81" t="s">
        <v>1</v>
      </c>
      <c r="Q12" s="81" t="s">
        <v>1</v>
      </c>
      <c r="R12" s="81" t="s">
        <v>1</v>
      </c>
      <c r="S12" s="81" t="s">
        <v>1</v>
      </c>
      <c r="T12" s="81" t="s">
        <v>1</v>
      </c>
      <c r="U12" s="81" t="s">
        <v>1</v>
      </c>
      <c r="V12" s="81" t="s">
        <v>1</v>
      </c>
      <c r="W12" s="81" t="s">
        <v>1</v>
      </c>
      <c r="X12" s="81" t="s">
        <v>1</v>
      </c>
      <c r="Y12" s="81" t="s">
        <v>1</v>
      </c>
      <c r="Z12" s="81" t="s">
        <v>2</v>
      </c>
      <c r="AA12" s="81" t="s">
        <v>2</v>
      </c>
      <c r="AB12" s="81" t="s">
        <v>2</v>
      </c>
      <c r="AC12" s="81" t="s">
        <v>2</v>
      </c>
      <c r="AD12" s="81" t="s">
        <v>2</v>
      </c>
      <c r="AE12" s="81" t="s">
        <v>2</v>
      </c>
      <c r="AF12" s="81" t="s">
        <v>2</v>
      </c>
      <c r="AG12" s="81" t="s">
        <v>2</v>
      </c>
      <c r="AH12" s="81" t="s">
        <v>2</v>
      </c>
      <c r="AI12" s="81" t="s">
        <v>2</v>
      </c>
      <c r="AJ12" s="81" t="s">
        <v>3</v>
      </c>
      <c r="AK12" s="81" t="s">
        <v>3</v>
      </c>
    </row>
    <row r="13" spans="2:43" s="114" customFormat="1" ht="17.5" customHeight="1" x14ac:dyDescent="0.25">
      <c r="B13" s="113"/>
      <c r="C13" s="113"/>
      <c r="G13" s="115"/>
      <c r="H13" s="115"/>
      <c r="I13" s="115"/>
      <c r="J13" s="115"/>
      <c r="K13" s="115"/>
      <c r="L13" s="116" t="s">
        <v>307</v>
      </c>
      <c r="M13" s="116" t="s">
        <v>308</v>
      </c>
      <c r="N13" s="116" t="s">
        <v>309</v>
      </c>
      <c r="O13" s="116" t="s">
        <v>310</v>
      </c>
      <c r="P13" s="116" t="s">
        <v>311</v>
      </c>
      <c r="Q13" s="116" t="s">
        <v>312</v>
      </c>
      <c r="R13" s="116" t="s">
        <v>313</v>
      </c>
      <c r="S13" s="116" t="s">
        <v>314</v>
      </c>
      <c r="T13" s="116" t="s">
        <v>315</v>
      </c>
      <c r="U13" s="116" t="s">
        <v>316</v>
      </c>
      <c r="V13" s="116" t="s">
        <v>317</v>
      </c>
      <c r="W13" s="116" t="s">
        <v>318</v>
      </c>
      <c r="X13" s="116" t="s">
        <v>319</v>
      </c>
      <c r="Y13" s="116" t="s">
        <v>320</v>
      </c>
      <c r="Z13" s="116" t="s">
        <v>321</v>
      </c>
      <c r="AA13" s="116" t="s">
        <v>322</v>
      </c>
      <c r="AB13" s="116" t="s">
        <v>323</v>
      </c>
      <c r="AC13" s="116" t="s">
        <v>324</v>
      </c>
      <c r="AD13" s="116" t="s">
        <v>325</v>
      </c>
      <c r="AE13" s="116" t="s">
        <v>326</v>
      </c>
      <c r="AF13" s="116" t="s">
        <v>327</v>
      </c>
      <c r="AG13" s="116" t="s">
        <v>328</v>
      </c>
      <c r="AH13" s="116" t="s">
        <v>329</v>
      </c>
      <c r="AI13" s="116" t="s">
        <v>330</v>
      </c>
      <c r="AJ13" s="116" t="s">
        <v>331</v>
      </c>
      <c r="AK13" s="116" t="s">
        <v>332</v>
      </c>
    </row>
    <row r="14" spans="2:43" ht="6.5" customHeight="1" x14ac:dyDescent="0.3">
      <c r="D14" s="80"/>
      <c r="E14" s="80"/>
      <c r="G14" s="80"/>
      <c r="H14" s="80"/>
      <c r="I14" s="96"/>
      <c r="J14" s="96"/>
      <c r="K14" s="96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</row>
    <row r="15" spans="2:43" x14ac:dyDescent="0.3">
      <c r="B15" s="100" t="s">
        <v>36</v>
      </c>
      <c r="C15" s="101"/>
      <c r="D15" s="101"/>
      <c r="E15" s="101"/>
      <c r="F15" s="101"/>
      <c r="L15" s="99">
        <f>'P&amp;Ls -LTM May Store Standalone'!K20/10^3</f>
        <v>734.92189999999982</v>
      </c>
      <c r="M15" s="99">
        <f>'P&amp;Ls -LTM May Store Standalone'!L20/10^3</f>
        <v>1199.4338099999998</v>
      </c>
      <c r="N15" s="99">
        <f>'P&amp;Ls -LTM May Store Standalone'!M20/10^3</f>
        <v>1204.0754499999998</v>
      </c>
      <c r="O15" s="99">
        <f>'P&amp;Ls -LTM May Store Standalone'!N20/10^3</f>
        <v>1373.0779199999999</v>
      </c>
      <c r="P15" s="99">
        <f>'P&amp;Ls -LTM May Store Standalone'!O20/10^3</f>
        <v>1333.3777999999998</v>
      </c>
      <c r="Q15" s="99">
        <f>'P&amp;Ls -LTM May Store Standalone'!P20/10^3</f>
        <v>1538.8995600000001</v>
      </c>
      <c r="R15" s="99">
        <f>'P&amp;Ls -LTM May Store Standalone'!Q20/10^3</f>
        <v>1217.46495</v>
      </c>
      <c r="S15" s="99">
        <f>'P&amp;Ls -LTM May Store Standalone'!R20/10^3</f>
        <v>1165.1397699999998</v>
      </c>
      <c r="T15" s="99">
        <f>'P&amp;Ls -LTM May Store Standalone'!S20/10^3</f>
        <v>1036.5327500000001</v>
      </c>
      <c r="U15" s="99">
        <f>'P&amp;Ls -LTM May Store Standalone'!T20/10^3</f>
        <v>1389.96648</v>
      </c>
      <c r="V15" s="99">
        <f>'P&amp;Ls -LTM May Store Standalone'!U20/10^3</f>
        <v>945.44669999999985</v>
      </c>
      <c r="W15" s="99">
        <f>'P&amp;Ls -LTM May Store Standalone'!V20/10^3</f>
        <v>1281.57617</v>
      </c>
      <c r="X15" s="99">
        <f>'P&amp;Ls -LTM May Store Standalone'!W20/10^3</f>
        <v>627.74659999999983</v>
      </c>
      <c r="Y15" s="99">
        <f>'P&amp;Ls -LTM May Store Standalone'!X20/10^3</f>
        <v>893.15620999999987</v>
      </c>
      <c r="Z15" s="99">
        <f>'P&amp;Ls -LTM May Store Standalone'!Y20/10^3</f>
        <v>1921.1433200000004</v>
      </c>
      <c r="AA15" s="99">
        <f>'P&amp;Ls -LTM May Store Standalone'!Z20/10^3</f>
        <v>694.08320999999989</v>
      </c>
      <c r="AB15" s="99">
        <f>'P&amp;Ls -LTM May Store Standalone'!AA20/10^3</f>
        <v>1719.1878000000002</v>
      </c>
      <c r="AC15" s="99">
        <f>'P&amp;Ls -LTM May Store Standalone'!AB20/10^3</f>
        <v>1644.29285</v>
      </c>
      <c r="AD15" s="99">
        <f>'P&amp;Ls -LTM May Store Standalone'!AC20/10^3</f>
        <v>639.5707799999999</v>
      </c>
      <c r="AE15" s="99">
        <f>'P&amp;Ls -LTM May Store Standalone'!AD20/10^3</f>
        <v>920.66426000000001</v>
      </c>
      <c r="AF15" s="99"/>
      <c r="AG15" s="99">
        <f>'P&amp;Ls -LTM May Store Standalone'!AF20/10^3</f>
        <v>1053.2613499999998</v>
      </c>
      <c r="AH15" s="99">
        <f>'P&amp;Ls -LTM May Store Standalone'!AG20/10^3</f>
        <v>723.95775999999989</v>
      </c>
      <c r="AI15" s="99">
        <f>'P&amp;Ls -LTM May Store Standalone'!AH20/10^3</f>
        <v>1216.5622499999997</v>
      </c>
      <c r="AJ15" s="99">
        <f>'P&amp;Ls -LTM May Store Standalone'!AI20/10^3</f>
        <v>1578.6368600000005</v>
      </c>
      <c r="AK15" s="99">
        <f>'P&amp;Ls -LTM May Store Standalone'!AJ20/10^3</f>
        <v>668.5940599999999</v>
      </c>
    </row>
    <row r="16" spans="2:43" ht="4.5" customHeight="1" x14ac:dyDescent="0.3">
      <c r="B16" s="69"/>
    </row>
    <row r="17" spans="1:43" x14ac:dyDescent="0.3">
      <c r="B17" s="100" t="s">
        <v>350</v>
      </c>
      <c r="C17" s="101"/>
      <c r="D17" s="101"/>
      <c r="E17" s="101"/>
      <c r="F17" s="101"/>
      <c r="L17" s="99">
        <f>'P&amp;Ls -LTM May Store Standalone'!K135/10^3</f>
        <v>36.906152828711363</v>
      </c>
      <c r="M17" s="99">
        <f>'P&amp;Ls -LTM May Store Standalone'!L135/10^3</f>
        <v>110.99305886257865</v>
      </c>
      <c r="N17" s="99">
        <f>'P&amp;Ls -LTM May Store Standalone'!M135/10^3</f>
        <v>73.046621641494426</v>
      </c>
      <c r="O17" s="99">
        <f>'P&amp;Ls -LTM May Store Standalone'!N135/10^3</f>
        <v>229.04952698676902</v>
      </c>
      <c r="P17" s="99">
        <f>'P&amp;Ls -LTM May Store Standalone'!O135/10^3</f>
        <v>266.80537943147345</v>
      </c>
      <c r="Q17" s="99">
        <f>'P&amp;Ls -LTM May Store Standalone'!P135/10^3</f>
        <v>220.62535402871231</v>
      </c>
      <c r="R17" s="99">
        <f>'P&amp;Ls -LTM May Store Standalone'!Q135/10^3</f>
        <v>54.478250239016312</v>
      </c>
      <c r="S17" s="99">
        <f>'P&amp;Ls -LTM May Store Standalone'!R135/10^3</f>
        <v>32.769542745490064</v>
      </c>
      <c r="T17" s="99">
        <f>'P&amp;Ls -LTM May Store Standalone'!S135/10^3</f>
        <v>94.824421406840628</v>
      </c>
      <c r="U17" s="99">
        <f>'P&amp;Ls -LTM May Store Standalone'!T135/10^3</f>
        <v>105.40843248844892</v>
      </c>
      <c r="V17" s="99">
        <f>'P&amp;Ls -LTM May Store Standalone'!U135/10^3</f>
        <v>14.068471296133193</v>
      </c>
      <c r="W17" s="99">
        <f>'P&amp;Ls -LTM May Store Standalone'!V135/10^3</f>
        <v>247.83490928659748</v>
      </c>
      <c r="X17" s="99">
        <f>'P&amp;Ls -LTM May Store Standalone'!W135/10^3</f>
        <v>34.792510187985755</v>
      </c>
      <c r="Y17" s="99">
        <f>'P&amp;Ls -LTM May Store Standalone'!X135/10^3</f>
        <v>61.379291993145721</v>
      </c>
      <c r="Z17" s="99">
        <f>'P&amp;Ls -LTM May Store Standalone'!Y135/10^3</f>
        <v>278.37803883638497</v>
      </c>
      <c r="AA17" s="99">
        <f>'P&amp;Ls -LTM May Store Standalone'!Z135/10^3</f>
        <v>75.18811190685804</v>
      </c>
      <c r="AB17" s="99">
        <f>'P&amp;Ls -LTM May Store Standalone'!AA135/10^3</f>
        <v>259.297689829202</v>
      </c>
      <c r="AC17" s="99">
        <f>'P&amp;Ls -LTM May Store Standalone'!AB135/10^3</f>
        <v>349.39933900232529</v>
      </c>
      <c r="AD17" s="99">
        <f>'P&amp;Ls -LTM May Store Standalone'!AC135/10^3</f>
        <v>-10.423397938313856</v>
      </c>
      <c r="AE17" s="99">
        <f>'P&amp;Ls -LTM May Store Standalone'!AD135/10^3</f>
        <v>73.152522222396911</v>
      </c>
      <c r="AF17" s="99"/>
      <c r="AG17" s="99">
        <f>'P&amp;Ls -LTM May Store Standalone'!AF135/10^3</f>
        <v>222.13693299848495</v>
      </c>
      <c r="AH17" s="99">
        <f>'P&amp;Ls -LTM May Store Standalone'!AG135/10^3</f>
        <v>-86.096310315083372</v>
      </c>
      <c r="AI17" s="99">
        <f>'P&amp;Ls -LTM May Store Standalone'!AH135/10^3</f>
        <v>311.06571528071674</v>
      </c>
      <c r="AJ17" s="99">
        <f>'P&amp;Ls -LTM May Store Standalone'!AI135/10^3</f>
        <v>362.69214538130302</v>
      </c>
      <c r="AK17" s="99">
        <f>'P&amp;Ls -LTM May Store Standalone'!AJ135/10^3</f>
        <v>117.30799267517767</v>
      </c>
    </row>
    <row r="18" spans="1:43" s="83" customFormat="1" ht="3" customHeight="1" x14ac:dyDescent="0.3">
      <c r="A18" s="75"/>
      <c r="B18" s="86"/>
    </row>
    <row r="19" spans="1:43" x14ac:dyDescent="0.3">
      <c r="B19" s="107" t="s">
        <v>334</v>
      </c>
      <c r="C19" s="108"/>
      <c r="D19" s="109">
        <v>2.5</v>
      </c>
      <c r="E19" s="110"/>
      <c r="F19" s="111"/>
      <c r="G19" s="111"/>
      <c r="H19" s="111"/>
      <c r="I19" s="111"/>
      <c r="J19" s="111"/>
      <c r="K19" s="111"/>
      <c r="L19" s="111">
        <v>2.5</v>
      </c>
      <c r="M19" s="111">
        <v>2.5</v>
      </c>
      <c r="N19" s="111">
        <v>2.5</v>
      </c>
      <c r="O19" s="111">
        <v>2.5</v>
      </c>
      <c r="P19" s="111">
        <v>2.5</v>
      </c>
      <c r="Q19" s="111">
        <v>2.5</v>
      </c>
      <c r="R19" s="111">
        <v>2.5</v>
      </c>
      <c r="S19" s="111">
        <v>2.5</v>
      </c>
      <c r="T19" s="111">
        <v>2.5</v>
      </c>
      <c r="U19" s="111">
        <v>2.5</v>
      </c>
      <c r="V19" s="111">
        <v>2.5</v>
      </c>
      <c r="W19" s="111">
        <v>2.5</v>
      </c>
      <c r="X19" s="111">
        <v>2.5</v>
      </c>
      <c r="Y19" s="111">
        <v>2.5</v>
      </c>
      <c r="Z19" s="111">
        <v>2.5</v>
      </c>
      <c r="AA19" s="111">
        <v>2.5</v>
      </c>
      <c r="AB19" s="111">
        <v>2.5</v>
      </c>
      <c r="AC19" s="111">
        <v>2.5</v>
      </c>
      <c r="AD19" s="111">
        <v>2.5</v>
      </c>
      <c r="AE19" s="111">
        <v>2.5</v>
      </c>
      <c r="AF19" s="111"/>
      <c r="AG19" s="111">
        <v>2.5</v>
      </c>
      <c r="AH19" s="111">
        <v>2.5</v>
      </c>
      <c r="AI19" s="111">
        <v>2.5</v>
      </c>
      <c r="AJ19" s="111">
        <v>2.5</v>
      </c>
      <c r="AK19" s="111">
        <v>2.5</v>
      </c>
    </row>
    <row r="20" spans="1:43" s="92" customFormat="1" ht="3" customHeight="1" x14ac:dyDescent="0.3">
      <c r="A20" s="75"/>
      <c r="B20" s="90"/>
    </row>
    <row r="21" spans="1:43" x14ac:dyDescent="0.3">
      <c r="B21" s="85" t="s">
        <v>338</v>
      </c>
      <c r="C21" s="85"/>
      <c r="D21" s="85"/>
      <c r="E21" s="85"/>
      <c r="F21" s="85"/>
      <c r="L21" s="88">
        <f t="shared" ref="L21:AE21" si="0">MAX(L$17*L19,0)</f>
        <v>92.265382071778404</v>
      </c>
      <c r="M21" s="88">
        <f t="shared" si="0"/>
        <v>277.4826471564466</v>
      </c>
      <c r="N21" s="88">
        <f t="shared" si="0"/>
        <v>182.61655410373606</v>
      </c>
      <c r="O21" s="88">
        <f t="shared" si="0"/>
        <v>572.62381746692256</v>
      </c>
      <c r="P21" s="88">
        <f t="shared" si="0"/>
        <v>667.01344857868366</v>
      </c>
      <c r="Q21" s="88">
        <f t="shared" si="0"/>
        <v>551.56338507178077</v>
      </c>
      <c r="R21" s="88">
        <f t="shared" si="0"/>
        <v>136.19562559754078</v>
      </c>
      <c r="S21" s="88">
        <f t="shared" si="0"/>
        <v>81.923856863725163</v>
      </c>
      <c r="T21" s="88">
        <f t="shared" si="0"/>
        <v>237.06105351710158</v>
      </c>
      <c r="U21" s="88">
        <f t="shared" si="0"/>
        <v>263.5210812211223</v>
      </c>
      <c r="V21" s="88">
        <f t="shared" si="0"/>
        <v>35.171178240332985</v>
      </c>
      <c r="W21" s="88">
        <f t="shared" si="0"/>
        <v>619.58727321649371</v>
      </c>
      <c r="X21" s="88">
        <f t="shared" si="0"/>
        <v>86.981275469964388</v>
      </c>
      <c r="Y21" s="88">
        <f t="shared" si="0"/>
        <v>153.44822998286429</v>
      </c>
      <c r="Z21" s="88">
        <f t="shared" si="0"/>
        <v>695.94509709096246</v>
      </c>
      <c r="AA21" s="88">
        <f t="shared" si="0"/>
        <v>187.97027976714509</v>
      </c>
      <c r="AB21" s="88">
        <f t="shared" si="0"/>
        <v>648.244224573005</v>
      </c>
      <c r="AC21" s="88">
        <f t="shared" si="0"/>
        <v>873.49834750581317</v>
      </c>
      <c r="AD21" s="88">
        <f t="shared" si="0"/>
        <v>0</v>
      </c>
      <c r="AE21" s="88">
        <f t="shared" si="0"/>
        <v>182.88130555599227</v>
      </c>
      <c r="AF21" s="88"/>
      <c r="AG21" s="88">
        <f>MAX(AG$17*AG19,0)</f>
        <v>555.34233249621241</v>
      </c>
      <c r="AH21" s="88">
        <f>MAX(AH$17*AH19,0)</f>
        <v>0</v>
      </c>
      <c r="AI21" s="88">
        <f>MAX(AI$17*AI19,0)</f>
        <v>777.66428820179181</v>
      </c>
      <c r="AJ21" s="88">
        <f>MAX(AJ$17*AJ19,0)</f>
        <v>906.7303634532575</v>
      </c>
      <c r="AK21" s="88">
        <f>MAX(AK$17*AK19,0)</f>
        <v>293.26998168794421</v>
      </c>
    </row>
    <row r="22" spans="1:43" ht="17.5" customHeight="1" x14ac:dyDescent="0.3"/>
    <row r="23" spans="1:43" ht="12.75" customHeight="1" x14ac:dyDescent="0.3">
      <c r="B23" s="112" t="s">
        <v>339</v>
      </c>
      <c r="D23" s="79" t="s">
        <v>305</v>
      </c>
      <c r="E23" s="79"/>
      <c r="G23" s="80" t="s">
        <v>333</v>
      </c>
      <c r="H23" s="81" t="s">
        <v>1</v>
      </c>
      <c r="I23" s="82" t="s">
        <v>2</v>
      </c>
      <c r="J23" s="82" t="s">
        <v>3</v>
      </c>
      <c r="K23" s="82" t="s">
        <v>306</v>
      </c>
      <c r="L23" s="81" t="s">
        <v>1</v>
      </c>
      <c r="M23" s="82" t="s">
        <v>2</v>
      </c>
      <c r="N23" s="82" t="s">
        <v>3</v>
      </c>
      <c r="O23" s="82" t="s">
        <v>306</v>
      </c>
    </row>
    <row r="24" spans="1:43" ht="2.5" customHeight="1" x14ac:dyDescent="0.3">
      <c r="B24" s="112"/>
      <c r="D24" s="79"/>
      <c r="E24" s="79"/>
      <c r="G24" s="80"/>
      <c r="H24" s="117"/>
      <c r="I24" s="118"/>
      <c r="J24" s="118"/>
      <c r="K24" s="118"/>
      <c r="L24" s="117"/>
      <c r="M24" s="118"/>
      <c r="N24" s="118"/>
      <c r="O24" s="118"/>
    </row>
    <row r="25" spans="1:43" ht="4.5" customHeight="1" x14ac:dyDescent="0.3"/>
    <row r="26" spans="1:43" ht="13" customHeight="1" x14ac:dyDescent="0.3">
      <c r="B26" s="100" t="s">
        <v>353</v>
      </c>
      <c r="C26" s="100"/>
      <c r="D26" s="101" t="s">
        <v>363</v>
      </c>
      <c r="E26" s="102"/>
      <c r="F26" s="103"/>
      <c r="L26" s="97">
        <f>SUM(L35:Y35)</f>
        <v>1688.0593730441435</v>
      </c>
      <c r="M26" s="97">
        <f>SUM(Z35:AI35)</f>
        <v>1586.1532880485918</v>
      </c>
      <c r="N26" s="97">
        <f>SUM(AJ35:AK35)</f>
        <v>482.40231757125446</v>
      </c>
      <c r="O26" s="98">
        <f>SUM(L26:N26)</f>
        <v>3756.6149786639899</v>
      </c>
    </row>
    <row r="27" spans="1:43" ht="1.5" customHeight="1" x14ac:dyDescent="0.3">
      <c r="B27" s="86"/>
      <c r="C27" s="86"/>
      <c r="D27" s="83"/>
      <c r="E27" s="83"/>
      <c r="F27" s="83"/>
      <c r="L27" s="87"/>
      <c r="M27" s="87"/>
      <c r="N27" s="87"/>
      <c r="O27" s="83"/>
    </row>
    <row r="28" spans="1:43" ht="13" customHeight="1" x14ac:dyDescent="0.3">
      <c r="B28" s="85" t="s">
        <v>338</v>
      </c>
      <c r="C28" s="85"/>
      <c r="D28" s="85"/>
      <c r="E28" s="85"/>
      <c r="F28" s="85"/>
      <c r="L28" s="88">
        <f>SUM(L39:Y39)</f>
        <v>4220.1484326103582</v>
      </c>
      <c r="M28" s="88">
        <f>SUM(Z39:AI39)</f>
        <v>4034.3404727060311</v>
      </c>
      <c r="N28" s="88">
        <f>SUM(AJ39:AK39)</f>
        <v>1206.0057939281362</v>
      </c>
      <c r="O28" s="89">
        <f>SUM(L28:N28)</f>
        <v>9460.4946992445257</v>
      </c>
    </row>
    <row r="29" spans="1:43" ht="7.5" customHeight="1" x14ac:dyDescent="0.3">
      <c r="B29" s="119"/>
      <c r="C29" s="119"/>
      <c r="D29" s="119"/>
      <c r="E29" s="119"/>
      <c r="F29" s="119"/>
      <c r="G29" s="78"/>
      <c r="H29" s="120"/>
      <c r="I29" s="120"/>
      <c r="J29" s="120"/>
      <c r="K29" s="120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19"/>
      <c r="AK29" s="119"/>
      <c r="AN29" s="77"/>
      <c r="AO29" s="77"/>
      <c r="AP29" s="77"/>
      <c r="AQ29" s="77"/>
    </row>
    <row r="30" spans="1:43" x14ac:dyDescent="0.3">
      <c r="B30" s="90"/>
      <c r="C30" s="91"/>
      <c r="D30" s="92"/>
      <c r="G30" s="93"/>
      <c r="H30" s="94"/>
      <c r="I30" s="94"/>
      <c r="J30" s="94"/>
      <c r="K30" s="95"/>
      <c r="L30" s="81" t="s">
        <v>1</v>
      </c>
      <c r="M30" s="81" t="s">
        <v>1</v>
      </c>
      <c r="N30" s="81" t="s">
        <v>1</v>
      </c>
      <c r="O30" s="81" t="s">
        <v>1</v>
      </c>
      <c r="P30" s="81" t="s">
        <v>1</v>
      </c>
      <c r="Q30" s="81" t="s">
        <v>1</v>
      </c>
      <c r="R30" s="81" t="s">
        <v>1</v>
      </c>
      <c r="S30" s="81" t="s">
        <v>1</v>
      </c>
      <c r="T30" s="81" t="s">
        <v>1</v>
      </c>
      <c r="U30" s="81" t="s">
        <v>1</v>
      </c>
      <c r="V30" s="81" t="s">
        <v>1</v>
      </c>
      <c r="W30" s="81" t="s">
        <v>1</v>
      </c>
      <c r="X30" s="81" t="s">
        <v>1</v>
      </c>
      <c r="Y30" s="81" t="s">
        <v>1</v>
      </c>
      <c r="Z30" s="81" t="s">
        <v>2</v>
      </c>
      <c r="AA30" s="81" t="s">
        <v>2</v>
      </c>
      <c r="AB30" s="81" t="s">
        <v>2</v>
      </c>
      <c r="AC30" s="81" t="s">
        <v>2</v>
      </c>
      <c r="AD30" s="81" t="s">
        <v>2</v>
      </c>
      <c r="AE30" s="81" t="s">
        <v>2</v>
      </c>
      <c r="AF30" s="81" t="s">
        <v>2</v>
      </c>
      <c r="AG30" s="81" t="s">
        <v>2</v>
      </c>
      <c r="AH30" s="81" t="s">
        <v>2</v>
      </c>
      <c r="AI30" s="81" t="s">
        <v>2</v>
      </c>
      <c r="AJ30" s="81" t="s">
        <v>3</v>
      </c>
      <c r="AK30" s="81" t="s">
        <v>3</v>
      </c>
    </row>
    <row r="31" spans="1:43" s="114" customFormat="1" ht="17.5" customHeight="1" x14ac:dyDescent="0.25">
      <c r="B31" s="113"/>
      <c r="C31" s="113"/>
      <c r="G31" s="115"/>
      <c r="H31" s="115"/>
      <c r="I31" s="115"/>
      <c r="J31" s="115"/>
      <c r="K31" s="115"/>
      <c r="L31" s="116" t="s">
        <v>307</v>
      </c>
      <c r="M31" s="116" t="s">
        <v>308</v>
      </c>
      <c r="N31" s="116" t="s">
        <v>309</v>
      </c>
      <c r="O31" s="116" t="s">
        <v>310</v>
      </c>
      <c r="P31" s="116" t="s">
        <v>311</v>
      </c>
      <c r="Q31" s="116" t="s">
        <v>312</v>
      </c>
      <c r="R31" s="116" t="s">
        <v>313</v>
      </c>
      <c r="S31" s="116" t="s">
        <v>314</v>
      </c>
      <c r="T31" s="116" t="s">
        <v>315</v>
      </c>
      <c r="U31" s="116" t="s">
        <v>316</v>
      </c>
      <c r="V31" s="116" t="s">
        <v>317</v>
      </c>
      <c r="W31" s="116" t="s">
        <v>318</v>
      </c>
      <c r="X31" s="116" t="s">
        <v>319</v>
      </c>
      <c r="Y31" s="116" t="s">
        <v>320</v>
      </c>
      <c r="Z31" s="116" t="s">
        <v>321</v>
      </c>
      <c r="AA31" s="116" t="s">
        <v>322</v>
      </c>
      <c r="AB31" s="116" t="s">
        <v>323</v>
      </c>
      <c r="AC31" s="116" t="s">
        <v>324</v>
      </c>
      <c r="AD31" s="116" t="s">
        <v>325</v>
      </c>
      <c r="AE31" s="116" t="s">
        <v>326</v>
      </c>
      <c r="AF31" s="116" t="s">
        <v>327</v>
      </c>
      <c r="AG31" s="116" t="s">
        <v>328</v>
      </c>
      <c r="AH31" s="116" t="s">
        <v>329</v>
      </c>
      <c r="AI31" s="116" t="s">
        <v>330</v>
      </c>
      <c r="AJ31" s="116" t="s">
        <v>331</v>
      </c>
      <c r="AK31" s="116" t="s">
        <v>332</v>
      </c>
    </row>
    <row r="32" spans="1:43" ht="6.5" customHeight="1" x14ac:dyDescent="0.3">
      <c r="D32" s="80"/>
      <c r="E32" s="80"/>
      <c r="G32" s="80"/>
      <c r="H32" s="80"/>
      <c r="I32" s="96"/>
      <c r="J32" s="96"/>
      <c r="K32" s="96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</row>
    <row r="33" spans="1:37" x14ac:dyDescent="0.3">
      <c r="B33" s="100" t="s">
        <v>36</v>
      </c>
      <c r="C33" s="101"/>
      <c r="D33" s="101"/>
      <c r="E33" s="101"/>
      <c r="F33" s="101"/>
      <c r="L33" s="99">
        <f>L15</f>
        <v>734.92189999999982</v>
      </c>
      <c r="M33" s="99">
        <f t="shared" ref="M33:AK33" si="1">M15</f>
        <v>1199.4338099999998</v>
      </c>
      <c r="N33" s="99">
        <f t="shared" si="1"/>
        <v>1204.0754499999998</v>
      </c>
      <c r="O33" s="99">
        <f t="shared" si="1"/>
        <v>1373.0779199999999</v>
      </c>
      <c r="P33" s="99">
        <f t="shared" si="1"/>
        <v>1333.3777999999998</v>
      </c>
      <c r="Q33" s="99">
        <f t="shared" si="1"/>
        <v>1538.8995600000001</v>
      </c>
      <c r="R33" s="99">
        <f t="shared" si="1"/>
        <v>1217.46495</v>
      </c>
      <c r="S33" s="99">
        <f t="shared" si="1"/>
        <v>1165.1397699999998</v>
      </c>
      <c r="T33" s="99">
        <f t="shared" si="1"/>
        <v>1036.5327500000001</v>
      </c>
      <c r="U33" s="99">
        <f t="shared" si="1"/>
        <v>1389.96648</v>
      </c>
      <c r="V33" s="99">
        <f t="shared" si="1"/>
        <v>945.44669999999985</v>
      </c>
      <c r="W33" s="99">
        <f t="shared" si="1"/>
        <v>1281.57617</v>
      </c>
      <c r="X33" s="99">
        <f t="shared" si="1"/>
        <v>627.74659999999983</v>
      </c>
      <c r="Y33" s="99">
        <f t="shared" si="1"/>
        <v>893.15620999999987</v>
      </c>
      <c r="Z33" s="99">
        <f t="shared" si="1"/>
        <v>1921.1433200000004</v>
      </c>
      <c r="AA33" s="99">
        <f t="shared" si="1"/>
        <v>694.08320999999989</v>
      </c>
      <c r="AB33" s="99">
        <f t="shared" si="1"/>
        <v>1719.1878000000002</v>
      </c>
      <c r="AC33" s="99">
        <f t="shared" si="1"/>
        <v>1644.29285</v>
      </c>
      <c r="AD33" s="99">
        <f t="shared" si="1"/>
        <v>639.5707799999999</v>
      </c>
      <c r="AE33" s="99">
        <f t="shared" si="1"/>
        <v>920.66426000000001</v>
      </c>
      <c r="AF33" s="99"/>
      <c r="AG33" s="99">
        <f t="shared" si="1"/>
        <v>1053.2613499999998</v>
      </c>
      <c r="AH33" s="99">
        <f t="shared" si="1"/>
        <v>723.95775999999989</v>
      </c>
      <c r="AI33" s="99">
        <f t="shared" si="1"/>
        <v>1216.5622499999997</v>
      </c>
      <c r="AJ33" s="99">
        <f t="shared" si="1"/>
        <v>1578.6368600000005</v>
      </c>
      <c r="AK33" s="99">
        <f t="shared" si="1"/>
        <v>668.5940599999999</v>
      </c>
    </row>
    <row r="34" spans="1:37" ht="4.5" customHeight="1" x14ac:dyDescent="0.3">
      <c r="B34" s="69"/>
    </row>
    <row r="35" spans="1:37" x14ac:dyDescent="0.3">
      <c r="B35" s="100" t="s">
        <v>353</v>
      </c>
      <c r="C35" s="101"/>
      <c r="D35" s="101"/>
      <c r="E35" s="101"/>
      <c r="F35" s="101"/>
      <c r="L35" s="99">
        <f>'P&amp;Ls -LTM May Store Standalone'!K139/10^3</f>
        <v>41.58881713607191</v>
      </c>
      <c r="M35" s="99">
        <f>'P&amp;Ls -LTM May Store Standalone'!L139/10^3</f>
        <v>118.97116483425894</v>
      </c>
      <c r="N35" s="99">
        <f>'P&amp;Ls -LTM May Store Standalone'!M139/10^3</f>
        <v>82.042215537583573</v>
      </c>
      <c r="O35" s="99">
        <f>'P&amp;Ls -LTM May Store Standalone'!N139/10^3</f>
        <v>237.17699830717012</v>
      </c>
      <c r="P35" s="99">
        <f>'P&amp;Ls -LTM May Store Standalone'!O139/10^3</f>
        <v>275.16399332035496</v>
      </c>
      <c r="Q35" s="99">
        <f>'P&amp;Ls -LTM May Store Standalone'!P139/10^3</f>
        <v>229.6401500511376</v>
      </c>
      <c r="R35" s="99">
        <f>'P&amp;Ls -LTM May Store Standalone'!Q139/10^3</f>
        <v>62.722058174469886</v>
      </c>
      <c r="S35" s="99">
        <f>'P&amp;Ls -LTM May Store Standalone'!R139/10^3</f>
        <v>40.536999919168373</v>
      </c>
      <c r="T35" s="99">
        <f>'P&amp;Ls -LTM May Store Standalone'!S139/10^3</f>
        <v>101.63298634588931</v>
      </c>
      <c r="U35" s="99">
        <f>'P&amp;Ls -LTM May Store Standalone'!T139/10^3</f>
        <v>115.0338501133543</v>
      </c>
      <c r="V35" s="99">
        <f>'P&amp;Ls -LTM May Store Standalone'!U139/10^3</f>
        <v>20.448807132193622</v>
      </c>
      <c r="W35" s="99">
        <f>'P&amp;Ls -LTM May Store Standalone'!V139/10^3</f>
        <v>256.16422216479492</v>
      </c>
      <c r="X35" s="99">
        <f>'P&amp;Ls -LTM May Store Standalone'!W139/10^3</f>
        <v>39.320006245368553</v>
      </c>
      <c r="Y35" s="99">
        <f>'P&amp;Ls -LTM May Store Standalone'!X139/10^3</f>
        <v>67.617103762327332</v>
      </c>
      <c r="Z35" s="99">
        <f>'P&amp;Ls -LTM May Store Standalone'!Y139/10^3</f>
        <v>279.70995346719991</v>
      </c>
      <c r="AA35" s="99">
        <f>'P&amp;Ls -LTM May Store Standalone'!Z139/10^3</f>
        <v>75.593544123893508</v>
      </c>
      <c r="AB35" s="99">
        <f>'P&amp;Ls -LTM May Store Standalone'!AA139/10^3</f>
        <v>260.49722834730034</v>
      </c>
      <c r="AC35" s="99">
        <f>'P&amp;Ls -LTM May Store Standalone'!AB139/10^3</f>
        <v>350.61856401331318</v>
      </c>
      <c r="AD35" s="99">
        <f>'P&amp;Ls -LTM May Store Standalone'!AC139/10^3</f>
        <v>-9.8645402411544136</v>
      </c>
      <c r="AE35" s="99">
        <f>'P&amp;Ls -LTM May Store Standalone'!AD139/10^3</f>
        <v>112.34514950225778</v>
      </c>
      <c r="AF35" s="99"/>
      <c r="AG35" s="99">
        <f>'P&amp;Ls -LTM May Store Standalone'!AF139/10^3</f>
        <v>222.95387100923972</v>
      </c>
      <c r="AH35" s="99">
        <f>'P&amp;Ls -LTM May Store Standalone'!AG139/10^3</f>
        <v>-17.718360792666253</v>
      </c>
      <c r="AI35" s="99">
        <f>'P&amp;Ls -LTM May Store Standalone'!AH139/10^3</f>
        <v>312.01787861920798</v>
      </c>
      <c r="AJ35" s="99">
        <f>'P&amp;Ls -LTM May Store Standalone'!AI139/10^3</f>
        <v>364.37735792588029</v>
      </c>
      <c r="AK35" s="99">
        <f>'P&amp;Ls -LTM May Store Standalone'!AJ139/10^3</f>
        <v>118.02495964537418</v>
      </c>
    </row>
    <row r="36" spans="1:37" s="83" customFormat="1" ht="3" customHeight="1" x14ac:dyDescent="0.3">
      <c r="A36" s="75"/>
      <c r="B36" s="86"/>
    </row>
    <row r="37" spans="1:37" x14ac:dyDescent="0.3">
      <c r="B37" s="107" t="s">
        <v>334</v>
      </c>
      <c r="C37" s="108"/>
      <c r="D37" s="109">
        <v>2.5</v>
      </c>
      <c r="E37" s="110"/>
      <c r="F37" s="111"/>
      <c r="G37" s="111"/>
      <c r="H37" s="111"/>
      <c r="I37" s="111"/>
      <c r="J37" s="111"/>
      <c r="K37" s="111"/>
      <c r="L37" s="111">
        <v>2.5</v>
      </c>
      <c r="M37" s="111">
        <v>2.5</v>
      </c>
      <c r="N37" s="111">
        <v>2.5</v>
      </c>
      <c r="O37" s="111">
        <v>2.5</v>
      </c>
      <c r="P37" s="111">
        <v>2.5</v>
      </c>
      <c r="Q37" s="111">
        <v>2.5</v>
      </c>
      <c r="R37" s="111">
        <v>2.5</v>
      </c>
      <c r="S37" s="111">
        <v>2.5</v>
      </c>
      <c r="T37" s="111">
        <v>2.5</v>
      </c>
      <c r="U37" s="111">
        <v>2.5</v>
      </c>
      <c r="V37" s="111">
        <v>2.5</v>
      </c>
      <c r="W37" s="111">
        <v>2.5</v>
      </c>
      <c r="X37" s="111">
        <v>2.5</v>
      </c>
      <c r="Y37" s="111">
        <v>2.5</v>
      </c>
      <c r="Z37" s="111">
        <v>2.5</v>
      </c>
      <c r="AA37" s="111">
        <v>2.5</v>
      </c>
      <c r="AB37" s="111">
        <v>2.5</v>
      </c>
      <c r="AC37" s="111">
        <v>2.5</v>
      </c>
      <c r="AD37" s="111">
        <v>2.5</v>
      </c>
      <c r="AE37" s="111">
        <v>2.5</v>
      </c>
      <c r="AF37" s="111"/>
      <c r="AG37" s="111">
        <v>2.5</v>
      </c>
      <c r="AH37" s="111">
        <v>2.5</v>
      </c>
      <c r="AI37" s="111">
        <v>2.5</v>
      </c>
      <c r="AJ37" s="111">
        <v>2.5</v>
      </c>
      <c r="AK37" s="111">
        <v>2.5</v>
      </c>
    </row>
    <row r="38" spans="1:37" s="92" customFormat="1" ht="3" customHeight="1" x14ac:dyDescent="0.3">
      <c r="A38" s="75"/>
      <c r="B38" s="90"/>
    </row>
    <row r="39" spans="1:37" x14ac:dyDescent="0.3">
      <c r="B39" s="85" t="s">
        <v>338</v>
      </c>
      <c r="C39" s="85"/>
      <c r="D39" s="85"/>
      <c r="E39" s="85"/>
      <c r="F39" s="85"/>
      <c r="L39" s="88">
        <f t="shared" ref="L39:AE39" si="2">MAX(L$35*L37,0)</f>
        <v>103.97204284017977</v>
      </c>
      <c r="M39" s="88">
        <f t="shared" si="2"/>
        <v>297.42791208564734</v>
      </c>
      <c r="N39" s="88">
        <f t="shared" si="2"/>
        <v>205.10553884395893</v>
      </c>
      <c r="O39" s="88">
        <f t="shared" si="2"/>
        <v>592.94249576792527</v>
      </c>
      <c r="P39" s="88">
        <f t="shared" si="2"/>
        <v>687.90998330088746</v>
      </c>
      <c r="Q39" s="88">
        <f t="shared" si="2"/>
        <v>574.10037512784402</v>
      </c>
      <c r="R39" s="88">
        <f t="shared" si="2"/>
        <v>156.80514543617471</v>
      </c>
      <c r="S39" s="88">
        <f t="shared" si="2"/>
        <v>101.34249979792094</v>
      </c>
      <c r="T39" s="88">
        <f t="shared" si="2"/>
        <v>254.08246586472328</v>
      </c>
      <c r="U39" s="88">
        <f t="shared" si="2"/>
        <v>287.58462528338578</v>
      </c>
      <c r="V39" s="88">
        <f t="shared" si="2"/>
        <v>51.122017830484054</v>
      </c>
      <c r="W39" s="88">
        <f t="shared" si="2"/>
        <v>640.41055541198727</v>
      </c>
      <c r="X39" s="88">
        <f t="shared" si="2"/>
        <v>98.30001561342138</v>
      </c>
      <c r="Y39" s="88">
        <f t="shared" si="2"/>
        <v>169.04275940581834</v>
      </c>
      <c r="Z39" s="88">
        <f t="shared" si="2"/>
        <v>699.2748836679998</v>
      </c>
      <c r="AA39" s="88">
        <f t="shared" si="2"/>
        <v>188.98386030973376</v>
      </c>
      <c r="AB39" s="88">
        <f t="shared" si="2"/>
        <v>651.24307086825081</v>
      </c>
      <c r="AC39" s="88">
        <f t="shared" si="2"/>
        <v>876.54641003328288</v>
      </c>
      <c r="AD39" s="88">
        <f t="shared" si="2"/>
        <v>0</v>
      </c>
      <c r="AE39" s="88">
        <f t="shared" si="2"/>
        <v>280.86287375564444</v>
      </c>
      <c r="AF39" s="88"/>
      <c r="AG39" s="88">
        <f>MAX(AG$35*AG37,0)</f>
        <v>557.3846775230993</v>
      </c>
      <c r="AH39" s="88">
        <f>MAX(AH$35*AH37,0)</f>
        <v>0</v>
      </c>
      <c r="AI39" s="88">
        <f>MAX(AI$35*AI37,0)</f>
        <v>780.04469654801994</v>
      </c>
      <c r="AJ39" s="88">
        <f>MAX(AJ$35*AJ37,0)</f>
        <v>910.9433948147007</v>
      </c>
      <c r="AK39" s="88">
        <f>MAX(AK$35*AK37,0)</f>
        <v>295.06239911343545</v>
      </c>
    </row>
    <row r="40" spans="1:37" x14ac:dyDescent="0.3">
      <c r="B40" s="90"/>
      <c r="C40" s="90"/>
      <c r="D40" s="90"/>
      <c r="E40" s="90"/>
      <c r="F40" s="90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</row>
    <row r="41" spans="1:37" x14ac:dyDescent="0.3">
      <c r="B41" s="69" t="s">
        <v>356</v>
      </c>
      <c r="C41" s="90"/>
      <c r="D41" s="90"/>
      <c r="E41" s="90"/>
      <c r="F41" s="90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</row>
    <row r="42" spans="1:37" x14ac:dyDescent="0.3">
      <c r="B42" s="69" t="s">
        <v>366</v>
      </c>
    </row>
    <row r="43" spans="1:37" x14ac:dyDescent="0.3">
      <c r="B43" s="69" t="s">
        <v>367</v>
      </c>
    </row>
    <row r="44" spans="1:37" x14ac:dyDescent="0.3">
      <c r="B44" s="69" t="s">
        <v>365</v>
      </c>
    </row>
    <row r="47" spans="1:37" x14ac:dyDescent="0.3"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/>
      <c r="AA47" s="125"/>
      <c r="AB47" s="125"/>
      <c r="AC47" s="125"/>
      <c r="AD47" s="125"/>
      <c r="AE47" s="125"/>
      <c r="AF47" s="125"/>
      <c r="AG47" s="125"/>
      <c r="AH47" s="125"/>
      <c r="AI47" s="125"/>
      <c r="AJ47" s="125"/>
      <c r="AK47" s="125"/>
    </row>
  </sheetData>
  <mergeCells count="1">
    <mergeCell ref="H4:K4"/>
  </mergeCells>
  <pageMargins left="0.7" right="0.7" top="0.75" bottom="0.75" header="0.3" footer="0.3"/>
  <pageSetup scale="27" orientation="portrait" horizontalDpi="4294967293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998C7-F09E-486C-AF7E-108221700725}">
  <dimension ref="B5:AJ145"/>
  <sheetViews>
    <sheetView showGridLines="0" tabSelected="1" topLeftCell="A4" zoomScaleNormal="100" workbookViewId="0">
      <pane xSplit="6" ySplit="6" topLeftCell="G120" activePane="bottomRight" state="frozen"/>
      <selection activeCell="A4" sqref="A4"/>
      <selection pane="topRight" activeCell="G4" sqref="G4"/>
      <selection pane="bottomLeft" activeCell="A10" sqref="A10"/>
      <selection pane="bottomRight" activeCell="F139" sqref="F139"/>
    </sheetView>
  </sheetViews>
  <sheetFormatPr defaultRowHeight="14.5" x14ac:dyDescent="0.35"/>
  <cols>
    <col min="1" max="1" width="11.1796875" bestFit="1" customWidth="1"/>
    <col min="7" max="9" width="13" customWidth="1"/>
    <col min="11" max="36" width="11.08984375" customWidth="1"/>
  </cols>
  <sheetData>
    <row r="5" spans="2:36" ht="16" thickBot="1" x14ac:dyDescent="0.4">
      <c r="B5" s="2" t="s">
        <v>340</v>
      </c>
      <c r="C5" s="2"/>
      <c r="D5" s="2"/>
      <c r="E5" s="3"/>
      <c r="F5" s="3"/>
      <c r="G5" s="3"/>
      <c r="H5" s="4"/>
      <c r="I5" s="4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2:36" x14ac:dyDescent="0.35">
      <c r="B6" s="6" t="s">
        <v>0</v>
      </c>
      <c r="C6" s="6"/>
      <c r="D6" s="6"/>
      <c r="E6" s="7"/>
      <c r="F6" s="7"/>
      <c r="G6" s="7"/>
      <c r="H6" s="8"/>
      <c r="I6" s="8"/>
      <c r="J6" s="7"/>
      <c r="K6" s="8" t="s">
        <v>1</v>
      </c>
      <c r="L6" s="8" t="s">
        <v>1</v>
      </c>
      <c r="M6" s="8" t="s">
        <v>1</v>
      </c>
      <c r="N6" s="8" t="s">
        <v>1</v>
      </c>
      <c r="O6" s="8" t="s">
        <v>1</v>
      </c>
      <c r="P6" s="8" t="s">
        <v>1</v>
      </c>
      <c r="Q6" s="8" t="s">
        <v>1</v>
      </c>
      <c r="R6" s="8" t="s">
        <v>1</v>
      </c>
      <c r="S6" s="8" t="s">
        <v>1</v>
      </c>
      <c r="T6" s="8" t="s">
        <v>1</v>
      </c>
      <c r="U6" s="8" t="s">
        <v>1</v>
      </c>
      <c r="V6" s="8" t="s">
        <v>1</v>
      </c>
      <c r="W6" s="8" t="s">
        <v>1</v>
      </c>
      <c r="X6" s="8" t="s">
        <v>1</v>
      </c>
      <c r="Y6" s="8" t="s">
        <v>2</v>
      </c>
      <c r="Z6" s="8" t="s">
        <v>2</v>
      </c>
      <c r="AA6" s="8" t="s">
        <v>2</v>
      </c>
      <c r="AB6" s="8" t="s">
        <v>2</v>
      </c>
      <c r="AC6" s="8" t="s">
        <v>2</v>
      </c>
      <c r="AD6" s="8" t="s">
        <v>2</v>
      </c>
      <c r="AE6" s="8" t="s">
        <v>2</v>
      </c>
      <c r="AF6" s="8" t="s">
        <v>2</v>
      </c>
      <c r="AG6" s="8" t="s">
        <v>2</v>
      </c>
      <c r="AH6" s="8" t="s">
        <v>2</v>
      </c>
      <c r="AI6" s="8" t="s">
        <v>3</v>
      </c>
      <c r="AJ6" s="8" t="s">
        <v>3</v>
      </c>
    </row>
    <row r="7" spans="2:36" ht="31.5" customHeight="1" x14ac:dyDescent="0.35">
      <c r="B7" s="121" t="s">
        <v>349</v>
      </c>
      <c r="C7" s="6"/>
      <c r="D7" s="6"/>
      <c r="E7" s="7"/>
      <c r="F7" s="7"/>
      <c r="G7" s="7" t="s">
        <v>1</v>
      </c>
      <c r="H7" s="9" t="s">
        <v>2</v>
      </c>
      <c r="I7" s="9" t="s">
        <v>3</v>
      </c>
      <c r="J7" s="7"/>
      <c r="K7" s="9" t="s">
        <v>288</v>
      </c>
      <c r="L7" s="9" t="s">
        <v>289</v>
      </c>
      <c r="M7" s="9" t="s">
        <v>290</v>
      </c>
      <c r="N7" s="9" t="s">
        <v>291</v>
      </c>
      <c r="O7" s="9" t="s">
        <v>292</v>
      </c>
      <c r="P7" s="9" t="s">
        <v>293</v>
      </c>
      <c r="Q7" s="9" t="s">
        <v>294</v>
      </c>
      <c r="R7" s="9" t="s">
        <v>295</v>
      </c>
      <c r="S7" s="9" t="s">
        <v>296</v>
      </c>
      <c r="T7" s="9" t="s">
        <v>297</v>
      </c>
      <c r="U7" s="9" t="s">
        <v>298</v>
      </c>
      <c r="V7" s="9" t="s">
        <v>299</v>
      </c>
      <c r="W7" s="9" t="s">
        <v>300</v>
      </c>
      <c r="X7" s="9" t="s">
        <v>301</v>
      </c>
      <c r="Y7" s="9" t="s">
        <v>4</v>
      </c>
      <c r="Z7" s="9" t="s">
        <v>5</v>
      </c>
      <c r="AA7" s="9" t="s">
        <v>6</v>
      </c>
      <c r="AB7" s="9" t="s">
        <v>7</v>
      </c>
      <c r="AC7" s="9" t="s">
        <v>8</v>
      </c>
      <c r="AD7" s="9" t="s">
        <v>9</v>
      </c>
      <c r="AE7" s="9" t="s">
        <v>364</v>
      </c>
      <c r="AF7" s="9" t="s">
        <v>10</v>
      </c>
      <c r="AG7" s="9" t="s">
        <v>11</v>
      </c>
      <c r="AH7" s="9" t="s">
        <v>12</v>
      </c>
      <c r="AI7" s="9" t="s">
        <v>13</v>
      </c>
      <c r="AJ7" s="9" t="s">
        <v>14</v>
      </c>
    </row>
    <row r="8" spans="2:36" x14ac:dyDescent="0.35">
      <c r="B8" s="5"/>
      <c r="C8" s="6"/>
      <c r="D8" s="6"/>
      <c r="E8" s="7"/>
      <c r="F8" s="7"/>
      <c r="G8" s="7"/>
      <c r="H8" s="9"/>
      <c r="I8" s="9"/>
      <c r="J8" s="7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</row>
    <row r="9" spans="2:36" x14ac:dyDescent="0.35">
      <c r="B9" s="10"/>
      <c r="C9" s="10"/>
      <c r="D9" s="10"/>
      <c r="E9" s="11"/>
      <c r="F9" s="11"/>
      <c r="G9" s="11"/>
      <c r="H9" s="12"/>
      <c r="I9" s="12"/>
      <c r="J9" s="11"/>
      <c r="K9" s="13">
        <v>101</v>
      </c>
      <c r="L9" s="13">
        <v>102</v>
      </c>
      <c r="M9" s="13">
        <v>104</v>
      </c>
      <c r="N9" s="13">
        <v>107</v>
      </c>
      <c r="O9" s="13">
        <v>108</v>
      </c>
      <c r="P9" s="13">
        <v>115</v>
      </c>
      <c r="Q9" s="13">
        <v>116</v>
      </c>
      <c r="R9" s="13">
        <v>121</v>
      </c>
      <c r="S9" s="13">
        <v>129</v>
      </c>
      <c r="T9" s="13">
        <v>143</v>
      </c>
      <c r="U9" s="13">
        <v>151</v>
      </c>
      <c r="V9" s="13">
        <v>164</v>
      </c>
      <c r="W9" s="13">
        <v>190</v>
      </c>
      <c r="X9" s="13">
        <v>191</v>
      </c>
      <c r="Y9" s="13">
        <v>105</v>
      </c>
      <c r="Z9" s="13">
        <v>106</v>
      </c>
      <c r="AA9" s="13">
        <v>117</v>
      </c>
      <c r="AB9" s="13">
        <v>130</v>
      </c>
      <c r="AC9" s="13">
        <v>131</v>
      </c>
      <c r="AD9" s="13">
        <v>136</v>
      </c>
      <c r="AE9" s="13"/>
      <c r="AF9" s="13">
        <v>144</v>
      </c>
      <c r="AG9" s="13">
        <v>147</v>
      </c>
      <c r="AH9" s="13">
        <v>188</v>
      </c>
      <c r="AI9" s="13">
        <v>173</v>
      </c>
      <c r="AJ9" s="13">
        <v>193</v>
      </c>
    </row>
    <row r="10" spans="2:36" x14ac:dyDescent="0.35">
      <c r="B10" s="14" t="s">
        <v>15</v>
      </c>
      <c r="C10" s="14"/>
      <c r="D10" s="14"/>
      <c r="E10" s="15"/>
      <c r="F10" s="15" t="s">
        <v>16</v>
      </c>
      <c r="G10" s="15"/>
      <c r="H10" s="16"/>
      <c r="I10" s="16"/>
      <c r="J10" s="15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</row>
    <row r="11" spans="2:36" x14ac:dyDescent="0.35">
      <c r="B11" s="17" t="s">
        <v>15</v>
      </c>
      <c r="C11" s="17"/>
      <c r="D11" s="17"/>
      <c r="E11" s="18"/>
      <c r="F11" s="18"/>
      <c r="G11" s="18"/>
      <c r="H11" s="5"/>
      <c r="I11" s="5"/>
      <c r="J11" s="18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spans="2:36" x14ac:dyDescent="0.35">
      <c r="B12" s="20" t="s">
        <v>17</v>
      </c>
      <c r="C12" s="20"/>
      <c r="D12" s="20"/>
      <c r="E12" s="21"/>
      <c r="F12" s="21" t="s">
        <v>19</v>
      </c>
      <c r="G12" s="22">
        <f t="shared" ref="G12" si="0">SUM(K12:X12)</f>
        <v>10726901.360000001</v>
      </c>
      <c r="H12" s="22">
        <f>SUM(Y12:AH12)</f>
        <v>8095563.71</v>
      </c>
      <c r="I12" s="22">
        <f t="shared" ref="I12" si="1">SUM(AI12:AJ12)</f>
        <v>1614742.0300000003</v>
      </c>
      <c r="J12" s="22"/>
      <c r="K12" s="22">
        <v>490393.06999999989</v>
      </c>
      <c r="L12" s="22">
        <v>809726.10999999987</v>
      </c>
      <c r="M12" s="22">
        <v>883157.57999999984</v>
      </c>
      <c r="N12" s="22">
        <v>842839.75000000012</v>
      </c>
      <c r="O12" s="22">
        <v>878269.63</v>
      </c>
      <c r="P12" s="22">
        <v>1086043.02</v>
      </c>
      <c r="Q12" s="22">
        <v>793209.95</v>
      </c>
      <c r="R12" s="22">
        <v>751919.36999999988</v>
      </c>
      <c r="S12" s="22">
        <v>805609.45</v>
      </c>
      <c r="T12" s="22">
        <v>880087.71</v>
      </c>
      <c r="U12" s="22">
        <v>653599.56999999995</v>
      </c>
      <c r="V12" s="22">
        <v>858604.96</v>
      </c>
      <c r="W12" s="22">
        <v>464002.39999999997</v>
      </c>
      <c r="X12" s="22">
        <v>529438.78999999992</v>
      </c>
      <c r="Y12" s="22">
        <v>1494414.5400000003</v>
      </c>
      <c r="Z12" s="22">
        <v>559677.96999999986</v>
      </c>
      <c r="AA12" s="22">
        <v>1307018.2</v>
      </c>
      <c r="AB12" s="22">
        <v>1226502.3700000001</v>
      </c>
      <c r="AC12" s="22">
        <v>462880.29999999993</v>
      </c>
      <c r="AD12" s="22">
        <v>706524.45</v>
      </c>
      <c r="AE12" s="22"/>
      <c r="AF12" s="22">
        <v>844145.00999999989</v>
      </c>
      <c r="AG12" s="22">
        <v>594478.44999999995</v>
      </c>
      <c r="AH12" s="22">
        <v>899922.42</v>
      </c>
      <c r="AI12" s="22">
        <v>1201116.8900000004</v>
      </c>
      <c r="AJ12" s="22">
        <v>413625.13999999996</v>
      </c>
    </row>
    <row r="13" spans="2:36" x14ac:dyDescent="0.35">
      <c r="B13" s="20" t="s">
        <v>20</v>
      </c>
      <c r="C13" s="20"/>
      <c r="D13" s="20"/>
      <c r="E13" s="21"/>
      <c r="F13" s="21" t="s">
        <v>22</v>
      </c>
      <c r="G13" s="22">
        <f t="shared" ref="G13:G15" si="2">SUM(K13:X13)</f>
        <v>0</v>
      </c>
      <c r="H13" s="22">
        <f>SUM(Y13:AH13)</f>
        <v>0</v>
      </c>
      <c r="I13" s="22">
        <f t="shared" ref="I13:I15" si="3">SUM(AI13:AJ13)</f>
        <v>144787.38</v>
      </c>
      <c r="J13" s="22"/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/>
      <c r="AF13" s="22">
        <v>0</v>
      </c>
      <c r="AG13" s="22">
        <v>0</v>
      </c>
      <c r="AH13" s="22">
        <v>0</v>
      </c>
      <c r="AI13" s="22">
        <v>144787.38</v>
      </c>
      <c r="AJ13" s="22">
        <v>0</v>
      </c>
    </row>
    <row r="14" spans="2:36" x14ac:dyDescent="0.35">
      <c r="B14" s="20" t="s">
        <v>23</v>
      </c>
      <c r="C14" s="20"/>
      <c r="D14" s="20"/>
      <c r="E14" s="21"/>
      <c r="F14" s="21" t="s">
        <v>25</v>
      </c>
      <c r="G14" s="22">
        <f t="shared" si="2"/>
        <v>4896239.9800000004</v>
      </c>
      <c r="H14" s="22">
        <f>SUM(Y14:AH14)</f>
        <v>2236496.42</v>
      </c>
      <c r="I14" s="22">
        <f t="shared" si="3"/>
        <v>417054</v>
      </c>
      <c r="J14" s="22"/>
      <c r="K14" s="22">
        <v>224348.25</v>
      </c>
      <c r="L14" s="22">
        <v>366253.5</v>
      </c>
      <c r="M14" s="22">
        <v>292752.25</v>
      </c>
      <c r="N14" s="22">
        <v>507458.5</v>
      </c>
      <c r="O14" s="22">
        <v>427574</v>
      </c>
      <c r="P14" s="22">
        <v>421487.5</v>
      </c>
      <c r="Q14" s="22">
        <v>396624.5</v>
      </c>
      <c r="R14" s="22">
        <v>392531.5</v>
      </c>
      <c r="S14" s="22">
        <v>211187.25</v>
      </c>
      <c r="T14" s="22">
        <v>486699.74</v>
      </c>
      <c r="U14" s="22">
        <v>275997.49</v>
      </c>
      <c r="V14" s="22">
        <v>401280</v>
      </c>
      <c r="W14" s="22">
        <v>148933.25</v>
      </c>
      <c r="X14" s="22">
        <v>343112.25</v>
      </c>
      <c r="Y14" s="22">
        <v>387956.75</v>
      </c>
      <c r="Z14" s="22">
        <v>110616.25</v>
      </c>
      <c r="AA14" s="22">
        <v>379444.75</v>
      </c>
      <c r="AB14" s="22">
        <v>383876.5</v>
      </c>
      <c r="AC14" s="22">
        <v>161244.91999999998</v>
      </c>
      <c r="AD14" s="22">
        <v>195480.5</v>
      </c>
      <c r="AE14" s="22"/>
      <c r="AF14" s="22">
        <v>185089.5</v>
      </c>
      <c r="AG14" s="22">
        <v>116533.75</v>
      </c>
      <c r="AH14" s="22">
        <v>316253.5</v>
      </c>
      <c r="AI14" s="22">
        <v>178828.25</v>
      </c>
      <c r="AJ14" s="22">
        <v>238225.75</v>
      </c>
    </row>
    <row r="15" spans="2:36" x14ac:dyDescent="0.35">
      <c r="B15" s="20" t="s">
        <v>26</v>
      </c>
      <c r="C15" s="20"/>
      <c r="D15" s="20"/>
      <c r="E15" s="21"/>
      <c r="F15" s="21" t="s">
        <v>28</v>
      </c>
      <c r="G15" s="22">
        <f t="shared" si="2"/>
        <v>340507.1</v>
      </c>
      <c r="H15" s="22">
        <f>SUM(Y15:AH15)</f>
        <v>212609.48</v>
      </c>
      <c r="I15" s="22">
        <f t="shared" si="3"/>
        <v>75494.539999999994</v>
      </c>
      <c r="J15" s="22"/>
      <c r="K15" s="22">
        <v>21671.380000000005</v>
      </c>
      <c r="L15" s="22">
        <v>25665.560000000005</v>
      </c>
      <c r="M15" s="22">
        <v>29590.619999999995</v>
      </c>
      <c r="N15" s="22">
        <v>25055.020000000004</v>
      </c>
      <c r="O15" s="22">
        <v>27800.689999999995</v>
      </c>
      <c r="P15" s="22">
        <v>33716.5</v>
      </c>
      <c r="Q15" s="22">
        <v>28015.5</v>
      </c>
      <c r="R15" s="22">
        <v>22033.399999999998</v>
      </c>
      <c r="S15" s="22">
        <v>20789.37</v>
      </c>
      <c r="T15" s="22">
        <v>25620.690000000002</v>
      </c>
      <c r="U15" s="22">
        <v>17623.199999999997</v>
      </c>
      <c r="V15" s="22">
        <v>23553.59</v>
      </c>
      <c r="W15" s="22">
        <v>16845.48</v>
      </c>
      <c r="X15" s="22">
        <v>22526.099999999995</v>
      </c>
      <c r="Y15" s="22">
        <v>40535.5</v>
      </c>
      <c r="Z15" s="22">
        <v>24695.199999999997</v>
      </c>
      <c r="AA15" s="22">
        <v>34466.990000000005</v>
      </c>
      <c r="AB15" s="22">
        <v>36770.21</v>
      </c>
      <c r="AC15" s="22">
        <v>16567.079999999998</v>
      </c>
      <c r="AD15" s="22">
        <v>18911.000000000004</v>
      </c>
      <c r="AE15" s="22"/>
      <c r="AF15" s="22">
        <v>25991.599999999999</v>
      </c>
      <c r="AG15" s="22">
        <v>13934.2</v>
      </c>
      <c r="AH15" s="22">
        <v>737.7</v>
      </c>
      <c r="AI15" s="22">
        <v>57675.749999999993</v>
      </c>
      <c r="AJ15" s="22">
        <v>17818.789999999997</v>
      </c>
    </row>
    <row r="16" spans="2:36" x14ac:dyDescent="0.35">
      <c r="B16" s="23" t="s">
        <v>29</v>
      </c>
      <c r="C16" s="23"/>
      <c r="D16" s="23"/>
      <c r="E16" s="24"/>
      <c r="F16" s="24"/>
      <c r="G16" s="25">
        <f>SUM(G12:G15)</f>
        <v>15963648.440000001</v>
      </c>
      <c r="H16" s="25">
        <f t="shared" ref="H16:K16" si="4">SUM(H12:H15)</f>
        <v>10544669.609999999</v>
      </c>
      <c r="I16" s="25">
        <f t="shared" si="4"/>
        <v>2252077.9500000002</v>
      </c>
      <c r="J16" s="25"/>
      <c r="K16" s="25">
        <f t="shared" si="4"/>
        <v>736412.69999999984</v>
      </c>
      <c r="L16" s="25">
        <f t="shared" ref="L16" si="5">SUM(L12:L15)</f>
        <v>1201645.17</v>
      </c>
      <c r="M16" s="25">
        <f t="shared" ref="M16" si="6">SUM(M12:M15)</f>
        <v>1205500.4499999997</v>
      </c>
      <c r="N16" s="25">
        <f t="shared" ref="N16" si="7">SUM(N12:N15)</f>
        <v>1375353.27</v>
      </c>
      <c r="O16" s="25">
        <f t="shared" ref="O16" si="8">SUM(O12:O15)</f>
        <v>1333644.3199999998</v>
      </c>
      <c r="P16" s="25">
        <f t="shared" ref="P16" si="9">SUM(P12:P15)</f>
        <v>1541247.02</v>
      </c>
      <c r="Q16" s="25">
        <f t="shared" ref="Q16" si="10">SUM(Q12:Q15)</f>
        <v>1217849.95</v>
      </c>
      <c r="R16" s="25">
        <f t="shared" ref="R16" si="11">SUM(R12:R15)</f>
        <v>1166484.2699999998</v>
      </c>
      <c r="S16" s="25">
        <f t="shared" ref="S16" si="12">SUM(S12:S15)</f>
        <v>1037586.07</v>
      </c>
      <c r="T16" s="25">
        <f t="shared" ref="T16" si="13">SUM(T12:T15)</f>
        <v>1392408.14</v>
      </c>
      <c r="U16" s="25">
        <f t="shared" ref="U16" si="14">SUM(U12:U15)</f>
        <v>947220.25999999989</v>
      </c>
      <c r="V16" s="25">
        <f t="shared" ref="V16" si="15">SUM(V12:V15)</f>
        <v>1283438.55</v>
      </c>
      <c r="W16" s="25">
        <f t="shared" ref="W16" si="16">SUM(W12:W15)</f>
        <v>629781.12999999989</v>
      </c>
      <c r="X16" s="25">
        <f t="shared" ref="X16" si="17">SUM(X12:X15)</f>
        <v>895077.1399999999</v>
      </c>
      <c r="Y16" s="25">
        <f t="shared" ref="Y16" si="18">SUM(Y12:Y15)</f>
        <v>1922906.7900000003</v>
      </c>
      <c r="Z16" s="25">
        <f t="shared" ref="Z16" si="19">SUM(Z12:Z15)</f>
        <v>694989.41999999981</v>
      </c>
      <c r="AA16" s="25">
        <f t="shared" ref="AA16" si="20">SUM(AA12:AA15)</f>
        <v>1720929.94</v>
      </c>
      <c r="AB16" s="25">
        <f t="shared" ref="AB16" si="21">SUM(AB12:AB15)</f>
        <v>1647149.08</v>
      </c>
      <c r="AC16" s="25">
        <f t="shared" ref="AC16" si="22">SUM(AC12:AC15)</f>
        <v>640692.29999999993</v>
      </c>
      <c r="AD16" s="25">
        <f t="shared" ref="AD16" si="23">SUM(AD12:AD15)</f>
        <v>920915.95</v>
      </c>
      <c r="AE16" s="25"/>
      <c r="AF16" s="25">
        <f t="shared" ref="AF16" si="24">SUM(AF12:AF15)</f>
        <v>1055226.1099999999</v>
      </c>
      <c r="AG16" s="25">
        <f t="shared" ref="AG16" si="25">SUM(AG12:AG15)</f>
        <v>724946.39999999991</v>
      </c>
      <c r="AH16" s="25">
        <f t="shared" ref="AH16" si="26">SUM(AH12:AH15)</f>
        <v>1216913.6199999999</v>
      </c>
      <c r="AI16" s="25">
        <f t="shared" ref="AI16" si="27">SUM(AI12:AI15)</f>
        <v>1582408.2700000005</v>
      </c>
      <c r="AJ16" s="25">
        <f t="shared" ref="AJ16" si="28">SUM(AJ12:AJ15)</f>
        <v>669669.67999999993</v>
      </c>
    </row>
    <row r="17" spans="2:36" x14ac:dyDescent="0.35">
      <c r="B17" s="17" t="s">
        <v>30</v>
      </c>
      <c r="C17" s="17"/>
      <c r="D17" s="17"/>
      <c r="E17" s="26"/>
      <c r="F17" s="26"/>
      <c r="G17" s="17"/>
      <c r="H17" s="27"/>
      <c r="I17" s="27"/>
      <c r="J17" s="1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</row>
    <row r="18" spans="2:36" x14ac:dyDescent="0.35">
      <c r="B18" s="20" t="s">
        <v>31</v>
      </c>
      <c r="C18" s="20"/>
      <c r="D18" s="20"/>
      <c r="E18" s="21"/>
      <c r="F18" s="21" t="s">
        <v>32</v>
      </c>
      <c r="G18" s="22">
        <f t="shared" ref="G18:G19" si="29">SUM(K18:X18)</f>
        <v>0</v>
      </c>
      <c r="H18" s="22">
        <f>SUM(Y18:AH18)</f>
        <v>0</v>
      </c>
      <c r="I18" s="22">
        <f t="shared" ref="I18:I19" si="30">SUM(AI18:AJ18)</f>
        <v>0</v>
      </c>
      <c r="J18" s="22"/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  <c r="AA18" s="22">
        <v>0</v>
      </c>
      <c r="AB18" s="22">
        <v>0</v>
      </c>
      <c r="AC18" s="22">
        <v>0</v>
      </c>
      <c r="AD18" s="22">
        <v>0</v>
      </c>
      <c r="AE18" s="22"/>
      <c r="AF18" s="22">
        <v>0</v>
      </c>
      <c r="AG18" s="22">
        <v>0</v>
      </c>
      <c r="AH18" s="22">
        <v>0</v>
      </c>
      <c r="AI18" s="22">
        <v>0</v>
      </c>
      <c r="AJ18" s="22">
        <v>0</v>
      </c>
    </row>
    <row r="19" spans="2:36" x14ac:dyDescent="0.35">
      <c r="B19" s="20" t="s">
        <v>33</v>
      </c>
      <c r="C19" s="20"/>
      <c r="D19" s="20"/>
      <c r="E19" s="21"/>
      <c r="F19" s="21" t="s">
        <v>35</v>
      </c>
      <c r="G19" s="22">
        <f t="shared" si="29"/>
        <v>-22832.370000000003</v>
      </c>
      <c r="H19" s="22">
        <f>SUM(Y19:AH19)</f>
        <v>-11946.03</v>
      </c>
      <c r="I19" s="22">
        <f t="shared" si="30"/>
        <v>-4847.03</v>
      </c>
      <c r="J19" s="22"/>
      <c r="K19" s="22">
        <v>-1490.8</v>
      </c>
      <c r="L19" s="22">
        <v>-2211.3599999999997</v>
      </c>
      <c r="M19" s="22">
        <v>-1425</v>
      </c>
      <c r="N19" s="22">
        <v>-2275.3500000000004</v>
      </c>
      <c r="O19" s="22">
        <v>-266.52</v>
      </c>
      <c r="P19" s="22">
        <v>-2347.46</v>
      </c>
      <c r="Q19" s="22">
        <v>-385</v>
      </c>
      <c r="R19" s="22">
        <v>-1344.5</v>
      </c>
      <c r="S19" s="22">
        <v>-1053.32</v>
      </c>
      <c r="T19" s="22">
        <v>-2441.6600000000003</v>
      </c>
      <c r="U19" s="22">
        <v>-1773.56</v>
      </c>
      <c r="V19" s="22">
        <v>-1862.38</v>
      </c>
      <c r="W19" s="22">
        <v>-2034.5300000000002</v>
      </c>
      <c r="X19" s="22">
        <v>-1920.9299999999998</v>
      </c>
      <c r="Y19" s="22">
        <v>-1763.47</v>
      </c>
      <c r="Z19" s="22">
        <v>-906.20999999999992</v>
      </c>
      <c r="AA19" s="22">
        <v>-1742.14</v>
      </c>
      <c r="AB19" s="22">
        <v>-2856.23</v>
      </c>
      <c r="AC19" s="22">
        <v>-1121.52</v>
      </c>
      <c r="AD19" s="22">
        <v>-251.68999999999994</v>
      </c>
      <c r="AE19" s="22"/>
      <c r="AF19" s="22">
        <v>-1964.7600000000004</v>
      </c>
      <c r="AG19" s="22">
        <v>-988.64</v>
      </c>
      <c r="AH19" s="22">
        <v>-351.36999999999995</v>
      </c>
      <c r="AI19" s="22">
        <v>-3771.41</v>
      </c>
      <c r="AJ19" s="22">
        <v>-1075.6199999999999</v>
      </c>
    </row>
    <row r="20" spans="2:36" x14ac:dyDescent="0.35">
      <c r="B20" s="28" t="s">
        <v>36</v>
      </c>
      <c r="C20" s="29"/>
      <c r="D20" s="29"/>
      <c r="E20" s="28"/>
      <c r="F20" s="28"/>
      <c r="G20" s="25">
        <f t="shared" ref="G20:AJ20" si="31">SUM(G16,G18:G19)</f>
        <v>15940816.070000002</v>
      </c>
      <c r="H20" s="25">
        <f t="shared" si="31"/>
        <v>10532723.58</v>
      </c>
      <c r="I20" s="25">
        <f t="shared" si="31"/>
        <v>2247230.9200000004</v>
      </c>
      <c r="J20" s="25"/>
      <c r="K20" s="25">
        <f t="shared" si="31"/>
        <v>734921.89999999979</v>
      </c>
      <c r="L20" s="25">
        <f t="shared" si="31"/>
        <v>1199433.8099999998</v>
      </c>
      <c r="M20" s="25">
        <f t="shared" si="31"/>
        <v>1204075.4499999997</v>
      </c>
      <c r="N20" s="25">
        <f t="shared" si="31"/>
        <v>1373077.92</v>
      </c>
      <c r="O20" s="25">
        <f t="shared" si="31"/>
        <v>1333377.7999999998</v>
      </c>
      <c r="P20" s="25">
        <f t="shared" si="31"/>
        <v>1538899.56</v>
      </c>
      <c r="Q20" s="25">
        <f t="shared" si="31"/>
        <v>1217464.95</v>
      </c>
      <c r="R20" s="25">
        <f t="shared" si="31"/>
        <v>1165139.7699999998</v>
      </c>
      <c r="S20" s="25">
        <f t="shared" si="31"/>
        <v>1036532.75</v>
      </c>
      <c r="T20" s="25">
        <f t="shared" si="31"/>
        <v>1389966.48</v>
      </c>
      <c r="U20" s="25">
        <f t="shared" si="31"/>
        <v>945446.69999999984</v>
      </c>
      <c r="V20" s="25">
        <f t="shared" si="31"/>
        <v>1281576.1700000002</v>
      </c>
      <c r="W20" s="25">
        <f t="shared" si="31"/>
        <v>627746.59999999986</v>
      </c>
      <c r="X20" s="25">
        <f t="shared" si="31"/>
        <v>893156.20999999985</v>
      </c>
      <c r="Y20" s="25">
        <f t="shared" si="31"/>
        <v>1921143.3200000003</v>
      </c>
      <c r="Z20" s="25">
        <f t="shared" si="31"/>
        <v>694083.20999999985</v>
      </c>
      <c r="AA20" s="25">
        <f t="shared" si="31"/>
        <v>1719187.8</v>
      </c>
      <c r="AB20" s="25">
        <f t="shared" si="31"/>
        <v>1644292.85</v>
      </c>
      <c r="AC20" s="25">
        <f t="shared" si="31"/>
        <v>639570.77999999991</v>
      </c>
      <c r="AD20" s="25">
        <f t="shared" si="31"/>
        <v>920664.26</v>
      </c>
      <c r="AE20" s="25"/>
      <c r="AF20" s="25">
        <f t="shared" si="31"/>
        <v>1053261.3499999999</v>
      </c>
      <c r="AG20" s="25">
        <f t="shared" si="31"/>
        <v>723957.75999999989</v>
      </c>
      <c r="AH20" s="25">
        <f t="shared" si="31"/>
        <v>1216562.2499999998</v>
      </c>
      <c r="AI20" s="25">
        <f t="shared" si="31"/>
        <v>1578636.8600000006</v>
      </c>
      <c r="AJ20" s="25">
        <f t="shared" si="31"/>
        <v>668594.05999999994</v>
      </c>
    </row>
    <row r="21" spans="2:36" x14ac:dyDescent="0.35">
      <c r="B21" s="30"/>
      <c r="C21" s="30"/>
      <c r="D21" s="30"/>
      <c r="E21" s="30"/>
      <c r="F21" s="30"/>
      <c r="G21" s="30"/>
      <c r="H21" s="31"/>
      <c r="I21" s="31"/>
      <c r="J21" s="30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</row>
    <row r="22" spans="2:36" x14ac:dyDescent="0.35">
      <c r="B22" s="32" t="s">
        <v>37</v>
      </c>
      <c r="C22" s="32"/>
      <c r="D22" s="32"/>
      <c r="E22" s="33"/>
      <c r="F22" s="33"/>
      <c r="G22" s="32"/>
      <c r="H22" s="34"/>
      <c r="I22" s="34"/>
      <c r="J22" s="32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</row>
    <row r="23" spans="2:36" x14ac:dyDescent="0.35">
      <c r="B23" s="20" t="s">
        <v>38</v>
      </c>
      <c r="C23" s="20"/>
      <c r="D23" s="20"/>
      <c r="E23" s="21"/>
      <c r="F23" s="21" t="s">
        <v>40</v>
      </c>
      <c r="G23" s="22">
        <f t="shared" ref="G23" si="32">SUM(K23:X23)</f>
        <v>1271.8599999999999</v>
      </c>
      <c r="H23" s="22">
        <f>SUM(Y23:AH23)</f>
        <v>533.5</v>
      </c>
      <c r="I23" s="22">
        <f t="shared" ref="I23" si="33">SUM(AI23:AJ23)</f>
        <v>12329.4</v>
      </c>
      <c r="J23" s="22"/>
      <c r="K23" s="22">
        <v>0</v>
      </c>
      <c r="L23" s="22">
        <v>0</v>
      </c>
      <c r="M23" s="22">
        <v>175.86</v>
      </c>
      <c r="N23" s="22">
        <v>0</v>
      </c>
      <c r="O23" s="22">
        <v>0</v>
      </c>
      <c r="P23" s="22">
        <v>262.36</v>
      </c>
      <c r="Q23" s="22">
        <v>435.95</v>
      </c>
      <c r="R23" s="22">
        <v>0</v>
      </c>
      <c r="S23" s="22">
        <v>186.6</v>
      </c>
      <c r="T23" s="22">
        <v>0</v>
      </c>
      <c r="U23" s="22">
        <v>0</v>
      </c>
      <c r="V23" s="22">
        <v>211.09</v>
      </c>
      <c r="W23" s="22">
        <v>0</v>
      </c>
      <c r="X23" s="22">
        <v>0</v>
      </c>
      <c r="Y23" s="22">
        <v>151.21</v>
      </c>
      <c r="Z23" s="22">
        <v>0</v>
      </c>
      <c r="AA23" s="22">
        <v>0</v>
      </c>
      <c r="AB23" s="22">
        <v>107.64</v>
      </c>
      <c r="AC23" s="22">
        <v>274.64999999999998</v>
      </c>
      <c r="AD23" s="22">
        <v>0</v>
      </c>
      <c r="AE23" s="22"/>
      <c r="AF23" s="22">
        <v>0</v>
      </c>
      <c r="AG23" s="22">
        <v>0</v>
      </c>
      <c r="AH23" s="22">
        <v>0</v>
      </c>
      <c r="AI23" s="22">
        <v>11512.5</v>
      </c>
      <c r="AJ23" s="22">
        <v>816.90000000000009</v>
      </c>
    </row>
    <row r="24" spans="2:36" x14ac:dyDescent="0.35">
      <c r="B24" s="20" t="s">
        <v>41</v>
      </c>
      <c r="C24" s="20"/>
      <c r="D24" s="20"/>
      <c r="E24" s="21"/>
      <c r="F24" s="21" t="s">
        <v>43</v>
      </c>
      <c r="G24" s="22">
        <f t="shared" ref="G24:G27" si="34">SUM(K24:X24)</f>
        <v>460229.19</v>
      </c>
      <c r="H24" s="22">
        <f>SUM(Y24:AH24)</f>
        <v>281482.06</v>
      </c>
      <c r="I24" s="22">
        <f t="shared" ref="I24:I27" si="35">SUM(AI24:AJ24)</f>
        <v>57025.130000000005</v>
      </c>
      <c r="J24" s="22"/>
      <c r="K24" s="22">
        <v>22319.94</v>
      </c>
      <c r="L24" s="22">
        <v>34689.75</v>
      </c>
      <c r="M24" s="22">
        <v>32458.05</v>
      </c>
      <c r="N24" s="22">
        <v>43932.899999999994</v>
      </c>
      <c r="O24" s="22">
        <v>40587.64</v>
      </c>
      <c r="P24" s="22">
        <v>43310.06</v>
      </c>
      <c r="Q24" s="22">
        <v>33712.199999999997</v>
      </c>
      <c r="R24" s="22">
        <v>34243.61</v>
      </c>
      <c r="S24" s="22">
        <v>25012.080000000002</v>
      </c>
      <c r="T24" s="22">
        <v>41650.490000000005</v>
      </c>
      <c r="U24" s="22">
        <v>28113.010000000002</v>
      </c>
      <c r="V24" s="22">
        <v>33726.68</v>
      </c>
      <c r="W24" s="22">
        <v>18917.93</v>
      </c>
      <c r="X24" s="22">
        <v>27554.85</v>
      </c>
      <c r="Y24" s="22">
        <v>50395.049999999996</v>
      </c>
      <c r="Z24" s="22">
        <v>17224.96</v>
      </c>
      <c r="AA24" s="22">
        <v>45703.519999999997</v>
      </c>
      <c r="AB24" s="22">
        <v>44754.85</v>
      </c>
      <c r="AC24" s="22">
        <v>16928.149999999998</v>
      </c>
      <c r="AD24" s="22">
        <v>24639.68</v>
      </c>
      <c r="AE24" s="22"/>
      <c r="AF24" s="22">
        <v>29051.35</v>
      </c>
      <c r="AG24" s="22">
        <v>19633.14</v>
      </c>
      <c r="AH24" s="22">
        <v>33151.360000000001</v>
      </c>
      <c r="AI24" s="22">
        <v>37984.92</v>
      </c>
      <c r="AJ24" s="22">
        <v>19040.210000000003</v>
      </c>
    </row>
    <row r="25" spans="2:36" x14ac:dyDescent="0.35">
      <c r="B25" s="20" t="s">
        <v>44</v>
      </c>
      <c r="C25" s="20"/>
      <c r="D25" s="20"/>
      <c r="E25" s="21"/>
      <c r="F25" s="21" t="s">
        <v>46</v>
      </c>
      <c r="G25" s="22">
        <f t="shared" si="34"/>
        <v>184067.99</v>
      </c>
      <c r="H25" s="22">
        <f>SUM(Y25:AH25)</f>
        <v>112791.34000000001</v>
      </c>
      <c r="I25" s="22">
        <f t="shared" si="35"/>
        <v>39726.199999999997</v>
      </c>
      <c r="J25" s="22"/>
      <c r="K25" s="22">
        <v>11308.060000000001</v>
      </c>
      <c r="L25" s="22">
        <v>13996.200000000003</v>
      </c>
      <c r="M25" s="22">
        <v>15586.659999999996</v>
      </c>
      <c r="N25" s="22">
        <v>14104.970000000001</v>
      </c>
      <c r="O25" s="22">
        <v>14806.84</v>
      </c>
      <c r="P25" s="22">
        <v>17801.969999999998</v>
      </c>
      <c r="Q25" s="22">
        <v>15190.140000000001</v>
      </c>
      <c r="R25" s="22">
        <v>12219.380000000001</v>
      </c>
      <c r="S25" s="22">
        <v>11220.38</v>
      </c>
      <c r="T25" s="22">
        <v>14600.6</v>
      </c>
      <c r="U25" s="22">
        <v>9545.7100000000009</v>
      </c>
      <c r="V25" s="22">
        <v>12554.130000000001</v>
      </c>
      <c r="W25" s="22">
        <v>8997.1099999999988</v>
      </c>
      <c r="X25" s="22">
        <v>12135.84</v>
      </c>
      <c r="Y25" s="22">
        <v>21346.079999999998</v>
      </c>
      <c r="Z25" s="22">
        <v>13043.500000000004</v>
      </c>
      <c r="AA25" s="22">
        <v>18145.27</v>
      </c>
      <c r="AB25" s="22">
        <v>19797.189999999999</v>
      </c>
      <c r="AC25" s="22">
        <v>8922.7199999999993</v>
      </c>
      <c r="AD25" s="22">
        <v>10011.34</v>
      </c>
      <c r="AE25" s="22"/>
      <c r="AF25" s="22">
        <v>13612.48</v>
      </c>
      <c r="AG25" s="22">
        <v>7549.52</v>
      </c>
      <c r="AH25" s="22">
        <v>363.24</v>
      </c>
      <c r="AI25" s="22">
        <v>30082.560000000001</v>
      </c>
      <c r="AJ25" s="22">
        <v>9643.64</v>
      </c>
    </row>
    <row r="26" spans="2:36" x14ac:dyDescent="0.35">
      <c r="B26" s="20" t="s">
        <v>47</v>
      </c>
      <c r="C26" s="20"/>
      <c r="D26" s="20"/>
      <c r="E26" s="21"/>
      <c r="F26" s="21" t="s">
        <v>49</v>
      </c>
      <c r="G26" s="22">
        <f t="shared" si="34"/>
        <v>0</v>
      </c>
      <c r="H26" s="22">
        <f>SUM(Y26:AH26)</f>
        <v>0</v>
      </c>
      <c r="I26" s="22">
        <f t="shared" si="35"/>
        <v>0</v>
      </c>
      <c r="J26" s="22"/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/>
      <c r="AF26" s="22">
        <v>0</v>
      </c>
      <c r="AG26" s="22">
        <v>0</v>
      </c>
      <c r="AH26" s="22">
        <v>0</v>
      </c>
      <c r="AI26" s="22">
        <v>0</v>
      </c>
      <c r="AJ26" s="22">
        <v>0</v>
      </c>
    </row>
    <row r="27" spans="2:36" x14ac:dyDescent="0.35">
      <c r="B27" s="20" t="s">
        <v>50</v>
      </c>
      <c r="C27" s="20"/>
      <c r="D27" s="20"/>
      <c r="E27" s="21"/>
      <c r="F27" s="21" t="s">
        <v>52</v>
      </c>
      <c r="G27" s="22">
        <f t="shared" si="34"/>
        <v>399248.13999999996</v>
      </c>
      <c r="H27" s="22">
        <f>SUM(Y27:AH27)</f>
        <v>273457.01999999996</v>
      </c>
      <c r="I27" s="22">
        <f t="shared" si="35"/>
        <v>68922.080000000002</v>
      </c>
      <c r="J27" s="22"/>
      <c r="K27" s="22">
        <v>16647.509999999998</v>
      </c>
      <c r="L27" s="22">
        <v>31436.589999999997</v>
      </c>
      <c r="M27" s="22">
        <v>27652.1</v>
      </c>
      <c r="N27" s="22">
        <v>25299.089999999997</v>
      </c>
      <c r="O27" s="22">
        <v>32110.22</v>
      </c>
      <c r="P27" s="22">
        <v>29642.74</v>
      </c>
      <c r="Q27" s="22">
        <v>35990.089999999997</v>
      </c>
      <c r="R27" s="22">
        <v>35633.630000000005</v>
      </c>
      <c r="S27" s="22">
        <v>28796.890000000003</v>
      </c>
      <c r="T27" s="22">
        <v>38117.14</v>
      </c>
      <c r="U27" s="22">
        <v>27360.62</v>
      </c>
      <c r="V27" s="22">
        <v>35623.47</v>
      </c>
      <c r="W27" s="22">
        <v>15730.98</v>
      </c>
      <c r="X27" s="22">
        <v>19207.07</v>
      </c>
      <c r="Y27" s="22">
        <v>51053.270000000004</v>
      </c>
      <c r="Z27" s="22">
        <v>17077.489999999998</v>
      </c>
      <c r="AA27" s="22">
        <v>42490.36</v>
      </c>
      <c r="AB27" s="22">
        <v>46352.800000000003</v>
      </c>
      <c r="AC27" s="22">
        <v>24824.27</v>
      </c>
      <c r="AD27" s="22">
        <v>20757.179999999997</v>
      </c>
      <c r="AE27" s="22"/>
      <c r="AF27" s="22">
        <v>26189.11</v>
      </c>
      <c r="AG27" s="22">
        <v>14385.1</v>
      </c>
      <c r="AH27" s="22">
        <v>30327.439999999999</v>
      </c>
      <c r="AI27" s="22">
        <v>49103.9</v>
      </c>
      <c r="AJ27" s="22">
        <v>19818.18</v>
      </c>
    </row>
    <row r="28" spans="2:36" x14ac:dyDescent="0.35">
      <c r="B28" s="35" t="s">
        <v>53</v>
      </c>
      <c r="C28" s="35"/>
      <c r="D28" s="35"/>
      <c r="E28" s="36"/>
      <c r="F28" s="36"/>
      <c r="G28" s="37">
        <f t="shared" ref="G28" si="36">SUM(G23:G27)</f>
        <v>1044817.1799999999</v>
      </c>
      <c r="H28" s="37">
        <v>668263.91999999993</v>
      </c>
      <c r="I28" s="37">
        <v>178002.81</v>
      </c>
      <c r="J28" s="37"/>
      <c r="K28" s="37">
        <v>50275.509999999995</v>
      </c>
      <c r="L28" s="37">
        <v>80122.540000000008</v>
      </c>
      <c r="M28" s="37">
        <v>75872.669999999984</v>
      </c>
      <c r="N28" s="37">
        <v>83336.959999999992</v>
      </c>
      <c r="O28" s="37">
        <v>87504.7</v>
      </c>
      <c r="P28" s="37">
        <v>91017.13</v>
      </c>
      <c r="Q28" s="37">
        <v>85328.37999999999</v>
      </c>
      <c r="R28" s="37">
        <v>82096.62000000001</v>
      </c>
      <c r="S28" s="37">
        <v>65215.95</v>
      </c>
      <c r="T28" s="37">
        <v>94368.23000000001</v>
      </c>
      <c r="U28" s="37">
        <v>65019.34</v>
      </c>
      <c r="V28" s="37">
        <v>82115.37</v>
      </c>
      <c r="W28" s="37">
        <v>43646.020000000004</v>
      </c>
      <c r="X28" s="37">
        <v>58897.760000000002</v>
      </c>
      <c r="Y28" s="37">
        <v>122945.61</v>
      </c>
      <c r="Z28" s="37">
        <v>47345.95</v>
      </c>
      <c r="AA28" s="37">
        <v>106339.15</v>
      </c>
      <c r="AB28" s="37">
        <v>111012.48</v>
      </c>
      <c r="AC28" s="37">
        <v>50949.789999999994</v>
      </c>
      <c r="AD28" s="37">
        <v>55408.2</v>
      </c>
      <c r="AE28" s="37"/>
      <c r="AF28" s="37">
        <v>68852.94</v>
      </c>
      <c r="AG28" s="37">
        <v>41567.760000000002</v>
      </c>
      <c r="AH28" s="37">
        <v>63842.039999999994</v>
      </c>
      <c r="AI28" s="37">
        <v>128683.88</v>
      </c>
      <c r="AJ28" s="37">
        <v>49318.930000000008</v>
      </c>
    </row>
    <row r="29" spans="2:36" x14ac:dyDescent="0.35">
      <c r="B29" s="32" t="s">
        <v>54</v>
      </c>
      <c r="C29" s="32"/>
      <c r="D29" s="32"/>
      <c r="E29" s="33"/>
      <c r="F29" s="33"/>
      <c r="G29" s="32"/>
      <c r="H29" s="34"/>
      <c r="I29" s="34"/>
      <c r="J29" s="32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</row>
    <row r="30" spans="2:36" x14ac:dyDescent="0.35">
      <c r="B30" s="20" t="s">
        <v>55</v>
      </c>
      <c r="C30" s="20"/>
      <c r="D30" s="20"/>
      <c r="E30" s="21"/>
      <c r="F30" s="21" t="s">
        <v>57</v>
      </c>
      <c r="G30" s="22">
        <f t="shared" ref="G30" si="37">SUM(K30:X30)</f>
        <v>805582.57</v>
      </c>
      <c r="H30" s="22">
        <f>SUM(Y30:AH30)</f>
        <v>489699.19</v>
      </c>
      <c r="I30" s="22">
        <f t="shared" ref="I30" si="38">SUM(AI30:AJ30)</f>
        <v>66877.73000000001</v>
      </c>
      <c r="J30" s="22"/>
      <c r="K30" s="22">
        <v>24209.3</v>
      </c>
      <c r="L30" s="22">
        <v>48044.340000000004</v>
      </c>
      <c r="M30" s="22">
        <v>75039.7</v>
      </c>
      <c r="N30" s="22">
        <v>83368.69</v>
      </c>
      <c r="O30" s="22">
        <v>57605.33</v>
      </c>
      <c r="P30" s="22">
        <v>67044.38</v>
      </c>
      <c r="Q30" s="22">
        <v>70115.509999999995</v>
      </c>
      <c r="R30" s="22">
        <v>67121.670000000013</v>
      </c>
      <c r="S30" s="22">
        <v>68934.710000000006</v>
      </c>
      <c r="T30" s="22">
        <v>69946.73</v>
      </c>
      <c r="U30" s="22">
        <v>69589.34</v>
      </c>
      <c r="V30" s="22">
        <v>32764.929999999997</v>
      </c>
      <c r="W30" s="22">
        <v>8283.619999999999</v>
      </c>
      <c r="X30" s="22">
        <v>63514.32</v>
      </c>
      <c r="Y30" s="22">
        <v>60406.06</v>
      </c>
      <c r="Z30" s="22">
        <v>41112.33</v>
      </c>
      <c r="AA30" s="22">
        <v>70226.23000000001</v>
      </c>
      <c r="AB30" s="22">
        <v>61396.040000000008</v>
      </c>
      <c r="AC30" s="22">
        <v>36543.08</v>
      </c>
      <c r="AD30" s="22">
        <v>64260.070000000007</v>
      </c>
      <c r="AE30" s="22"/>
      <c r="AF30" s="22">
        <v>51813.19</v>
      </c>
      <c r="AG30" s="22">
        <v>42078.32</v>
      </c>
      <c r="AH30" s="22">
        <v>61863.87</v>
      </c>
      <c r="AI30" s="22">
        <v>63313.91</v>
      </c>
      <c r="AJ30" s="22">
        <v>3563.8199999999997</v>
      </c>
    </row>
    <row r="31" spans="2:36" x14ac:dyDescent="0.35">
      <c r="B31" s="20" t="s">
        <v>58</v>
      </c>
      <c r="C31" s="20"/>
      <c r="D31" s="20"/>
      <c r="E31" s="21"/>
      <c r="F31" s="21" t="s">
        <v>60</v>
      </c>
      <c r="G31" s="22">
        <f t="shared" ref="G31:G34" si="39">SUM(K31:X31)</f>
        <v>15631.98</v>
      </c>
      <c r="H31" s="22">
        <f>SUM(Y31:AH31)</f>
        <v>7752.2400000000016</v>
      </c>
      <c r="I31" s="22">
        <f t="shared" ref="I31:I34" si="40">SUM(AI31:AJ31)</f>
        <v>1230.07</v>
      </c>
      <c r="J31" s="22"/>
      <c r="K31" s="22">
        <v>922.99999999999989</v>
      </c>
      <c r="L31" s="22">
        <v>773</v>
      </c>
      <c r="M31" s="22">
        <v>1623.9999999999998</v>
      </c>
      <c r="N31" s="22">
        <v>2331.79</v>
      </c>
      <c r="O31" s="22">
        <v>759.1</v>
      </c>
      <c r="P31" s="22">
        <v>1801.74</v>
      </c>
      <c r="Q31" s="22">
        <v>1012.43</v>
      </c>
      <c r="R31" s="22">
        <v>917.21</v>
      </c>
      <c r="S31" s="22">
        <v>922.07</v>
      </c>
      <c r="T31" s="22">
        <v>1049.93</v>
      </c>
      <c r="U31" s="22">
        <v>807.71</v>
      </c>
      <c r="V31" s="22">
        <v>670.99999999999989</v>
      </c>
      <c r="W31" s="22">
        <v>120.71000000000001</v>
      </c>
      <c r="X31" s="22">
        <v>1918.2900000000002</v>
      </c>
      <c r="Y31" s="22">
        <v>1477.95</v>
      </c>
      <c r="Z31" s="22">
        <v>594.77</v>
      </c>
      <c r="AA31" s="22">
        <v>940.05000000000018</v>
      </c>
      <c r="AB31" s="22">
        <v>1070.83</v>
      </c>
      <c r="AC31" s="22">
        <v>363.79999999999995</v>
      </c>
      <c r="AD31" s="22">
        <v>1044.98</v>
      </c>
      <c r="AE31" s="22"/>
      <c r="AF31" s="22">
        <v>1326.0600000000002</v>
      </c>
      <c r="AG31" s="22">
        <v>339.29</v>
      </c>
      <c r="AH31" s="22">
        <v>594.51</v>
      </c>
      <c r="AI31" s="22">
        <v>1230.07</v>
      </c>
      <c r="AJ31" s="22">
        <v>0</v>
      </c>
    </row>
    <row r="32" spans="2:36" x14ac:dyDescent="0.35">
      <c r="B32" s="20" t="s">
        <v>61</v>
      </c>
      <c r="C32" s="20"/>
      <c r="D32" s="20"/>
      <c r="E32" s="21"/>
      <c r="F32" s="21" t="s">
        <v>63</v>
      </c>
      <c r="G32" s="22">
        <f t="shared" si="39"/>
        <v>4593386.1899999995</v>
      </c>
      <c r="H32" s="22">
        <f>SUM(Y32:AH32)</f>
        <v>2813373.0900000003</v>
      </c>
      <c r="I32" s="22">
        <f t="shared" si="40"/>
        <v>510061.97000000009</v>
      </c>
      <c r="J32" s="22"/>
      <c r="K32" s="22">
        <v>156081.92000000001</v>
      </c>
      <c r="L32" s="22">
        <v>353880.31</v>
      </c>
      <c r="M32" s="22">
        <v>396088.33000000007</v>
      </c>
      <c r="N32" s="22">
        <v>372315.17000000004</v>
      </c>
      <c r="O32" s="22">
        <v>418114.36000000004</v>
      </c>
      <c r="P32" s="22">
        <v>402987.82000000007</v>
      </c>
      <c r="Q32" s="22">
        <v>337210.9</v>
      </c>
      <c r="R32" s="22">
        <v>356588.79999999999</v>
      </c>
      <c r="S32" s="22">
        <v>248327.7</v>
      </c>
      <c r="T32" s="22">
        <v>464824.64</v>
      </c>
      <c r="U32" s="22">
        <v>296510.71999999997</v>
      </c>
      <c r="V32" s="22">
        <v>366561.92</v>
      </c>
      <c r="W32" s="22">
        <v>173376.38</v>
      </c>
      <c r="X32" s="22">
        <v>250517.22</v>
      </c>
      <c r="Y32" s="22">
        <v>460849.09</v>
      </c>
      <c r="Z32" s="22">
        <v>203242.70999999996</v>
      </c>
      <c r="AA32" s="22">
        <v>458989.3000000001</v>
      </c>
      <c r="AB32" s="22">
        <v>462767.88000000006</v>
      </c>
      <c r="AC32" s="22">
        <v>183035.25</v>
      </c>
      <c r="AD32" s="22">
        <v>234891.04</v>
      </c>
      <c r="AE32" s="22"/>
      <c r="AF32" s="22">
        <v>254152.21</v>
      </c>
      <c r="AG32" s="22">
        <v>217650.02000000002</v>
      </c>
      <c r="AH32" s="22">
        <v>337795.58999999997</v>
      </c>
      <c r="AI32" s="22">
        <v>333802.32000000007</v>
      </c>
      <c r="AJ32" s="22">
        <v>176259.65</v>
      </c>
    </row>
    <row r="33" spans="2:36" x14ac:dyDescent="0.35">
      <c r="B33" s="20" t="s">
        <v>64</v>
      </c>
      <c r="C33" s="20"/>
      <c r="D33" s="20"/>
      <c r="E33" s="21"/>
      <c r="F33" s="21" t="s">
        <v>66</v>
      </c>
      <c r="G33" s="22">
        <f t="shared" si="39"/>
        <v>279684.12000000005</v>
      </c>
      <c r="H33" s="22">
        <f>SUM(Y33:AH33)</f>
        <v>76375.009999999995</v>
      </c>
      <c r="I33" s="22">
        <f t="shared" si="40"/>
        <v>19794.72</v>
      </c>
      <c r="J33" s="22"/>
      <c r="K33" s="22">
        <v>11248.380000000003</v>
      </c>
      <c r="L33" s="22">
        <v>15726.370000000003</v>
      </c>
      <c r="M33" s="22">
        <v>18415.820000000003</v>
      </c>
      <c r="N33" s="22">
        <v>26039.989999999998</v>
      </c>
      <c r="O33" s="22">
        <v>12835.3</v>
      </c>
      <c r="P33" s="22">
        <v>20892.55</v>
      </c>
      <c r="Q33" s="22">
        <v>27667.670000000002</v>
      </c>
      <c r="R33" s="22">
        <v>21235.93</v>
      </c>
      <c r="S33" s="22">
        <v>25951.71</v>
      </c>
      <c r="T33" s="22">
        <v>24501.23</v>
      </c>
      <c r="U33" s="22">
        <v>21051.14</v>
      </c>
      <c r="V33" s="22">
        <v>25437.940000000002</v>
      </c>
      <c r="W33" s="22">
        <v>13887.76</v>
      </c>
      <c r="X33" s="22">
        <v>14792.330000000002</v>
      </c>
      <c r="Y33" s="22">
        <v>19927.93</v>
      </c>
      <c r="Z33" s="22">
        <v>4659.43</v>
      </c>
      <c r="AA33" s="22">
        <v>18404.93</v>
      </c>
      <c r="AB33" s="22">
        <v>8000.2900000000009</v>
      </c>
      <c r="AC33" s="22">
        <v>3062.57</v>
      </c>
      <c r="AD33" s="22">
        <v>5523.64</v>
      </c>
      <c r="AE33" s="22"/>
      <c r="AF33" s="22">
        <v>6966.93</v>
      </c>
      <c r="AG33" s="22">
        <v>3076.4300000000003</v>
      </c>
      <c r="AH33" s="22">
        <v>6752.86</v>
      </c>
      <c r="AI33" s="22">
        <v>12851.289999999999</v>
      </c>
      <c r="AJ33" s="22">
        <v>6943.43</v>
      </c>
    </row>
    <row r="34" spans="2:36" x14ac:dyDescent="0.35">
      <c r="B34" s="20" t="s">
        <v>67</v>
      </c>
      <c r="C34" s="20"/>
      <c r="D34" s="20"/>
      <c r="E34" s="21"/>
      <c r="F34" s="21" t="s">
        <v>69</v>
      </c>
      <c r="G34" s="22">
        <f t="shared" si="39"/>
        <v>8589.07</v>
      </c>
      <c r="H34" s="22">
        <f>SUM(Y34:AH34)</f>
        <v>9538.6099999999988</v>
      </c>
      <c r="I34" s="22">
        <f t="shared" si="40"/>
        <v>4497.7999999999993</v>
      </c>
      <c r="J34" s="22"/>
      <c r="K34" s="22">
        <v>613.21</v>
      </c>
      <c r="L34" s="22">
        <v>665</v>
      </c>
      <c r="M34" s="22">
        <v>555.00000000000011</v>
      </c>
      <c r="N34" s="22">
        <v>678.06999999999994</v>
      </c>
      <c r="O34" s="22">
        <v>451.43</v>
      </c>
      <c r="P34" s="22">
        <v>531.43000000000006</v>
      </c>
      <c r="Q34" s="22">
        <v>701.07</v>
      </c>
      <c r="R34" s="22">
        <v>273.99999999999994</v>
      </c>
      <c r="S34" s="22">
        <v>480.00000000000006</v>
      </c>
      <c r="T34" s="22">
        <v>540</v>
      </c>
      <c r="U34" s="22">
        <v>866.79</v>
      </c>
      <c r="V34" s="22">
        <v>1047.5</v>
      </c>
      <c r="W34" s="22">
        <v>621.43000000000006</v>
      </c>
      <c r="X34" s="22">
        <v>564.13999999999987</v>
      </c>
      <c r="Y34" s="22">
        <v>1740.3400000000001</v>
      </c>
      <c r="Z34" s="22">
        <v>1075.0800000000002</v>
      </c>
      <c r="AA34" s="22">
        <v>1565.7199999999998</v>
      </c>
      <c r="AB34" s="22">
        <v>1739.24</v>
      </c>
      <c r="AC34" s="22">
        <v>974.7700000000001</v>
      </c>
      <c r="AD34" s="22">
        <v>774.08</v>
      </c>
      <c r="AE34" s="22"/>
      <c r="AF34" s="22">
        <v>657.99</v>
      </c>
      <c r="AG34" s="22">
        <v>759.59000000000015</v>
      </c>
      <c r="AH34" s="22">
        <v>251.8</v>
      </c>
      <c r="AI34" s="22">
        <v>2288.9699999999998</v>
      </c>
      <c r="AJ34" s="22">
        <v>2208.83</v>
      </c>
    </row>
    <row r="35" spans="2:36" x14ac:dyDescent="0.35">
      <c r="B35" s="38" t="s">
        <v>70</v>
      </c>
      <c r="C35" s="38"/>
      <c r="D35" s="38"/>
      <c r="E35" s="39"/>
      <c r="F35" s="39"/>
      <c r="G35" s="40">
        <f t="shared" ref="G35:I35" si="41">SUM(G30:G34)</f>
        <v>5702873.9299999997</v>
      </c>
      <c r="H35" s="40">
        <f t="shared" si="41"/>
        <v>3396738.14</v>
      </c>
      <c r="I35" s="40">
        <f t="shared" si="41"/>
        <v>602462.29000000015</v>
      </c>
      <c r="J35" s="40"/>
      <c r="K35" s="40">
        <f t="shared" ref="K35:AJ35" si="42">SUM(K30:K34)</f>
        <v>193075.81</v>
      </c>
      <c r="L35" s="40">
        <f t="shared" si="42"/>
        <v>419089.02</v>
      </c>
      <c r="M35" s="40">
        <f t="shared" si="42"/>
        <v>491722.85000000009</v>
      </c>
      <c r="N35" s="40">
        <f t="shared" si="42"/>
        <v>484733.71</v>
      </c>
      <c r="O35" s="40">
        <f t="shared" si="42"/>
        <v>489765.52</v>
      </c>
      <c r="P35" s="40">
        <f t="shared" si="42"/>
        <v>493257.92000000004</v>
      </c>
      <c r="Q35" s="40">
        <f t="shared" si="42"/>
        <v>436707.58</v>
      </c>
      <c r="R35" s="40">
        <f t="shared" si="42"/>
        <v>446137.61</v>
      </c>
      <c r="S35" s="40">
        <f t="shared" si="42"/>
        <v>344616.19000000006</v>
      </c>
      <c r="T35" s="40">
        <f t="shared" si="42"/>
        <v>560862.53</v>
      </c>
      <c r="U35" s="40">
        <f t="shared" si="42"/>
        <v>388825.69999999995</v>
      </c>
      <c r="V35" s="40">
        <f t="shared" si="42"/>
        <v>426483.29</v>
      </c>
      <c r="W35" s="40">
        <f t="shared" si="42"/>
        <v>196289.9</v>
      </c>
      <c r="X35" s="40">
        <f t="shared" si="42"/>
        <v>331306.30000000005</v>
      </c>
      <c r="Y35" s="40">
        <f t="shared" si="42"/>
        <v>544401.37</v>
      </c>
      <c r="Z35" s="40">
        <f t="shared" si="42"/>
        <v>250684.31999999995</v>
      </c>
      <c r="AA35" s="40">
        <f t="shared" si="42"/>
        <v>550126.2300000001</v>
      </c>
      <c r="AB35" s="40">
        <f t="shared" si="42"/>
        <v>534974.28000000014</v>
      </c>
      <c r="AC35" s="40">
        <f t="shared" si="42"/>
        <v>223979.47</v>
      </c>
      <c r="AD35" s="40">
        <f t="shared" si="42"/>
        <v>306493.81000000006</v>
      </c>
      <c r="AE35" s="40"/>
      <c r="AF35" s="40">
        <f t="shared" si="42"/>
        <v>314916.37999999995</v>
      </c>
      <c r="AG35" s="40">
        <f t="shared" si="42"/>
        <v>263903.65000000002</v>
      </c>
      <c r="AH35" s="40">
        <f t="shared" si="42"/>
        <v>407258.62999999995</v>
      </c>
      <c r="AI35" s="40">
        <f t="shared" si="42"/>
        <v>413486.56</v>
      </c>
      <c r="AJ35" s="40">
        <f t="shared" si="42"/>
        <v>188975.72999999998</v>
      </c>
    </row>
    <row r="36" spans="2:36" x14ac:dyDescent="0.35">
      <c r="B36" s="41" t="s">
        <v>71</v>
      </c>
      <c r="C36" s="41"/>
      <c r="D36" s="41"/>
      <c r="E36" s="42"/>
      <c r="F36" s="42"/>
      <c r="G36" s="43">
        <f t="shared" ref="G36:I36" si="43">SUM(G28,G35)</f>
        <v>6747691.1099999994</v>
      </c>
      <c r="H36" s="43">
        <f t="shared" si="43"/>
        <v>4065002.06</v>
      </c>
      <c r="I36" s="43">
        <f t="shared" si="43"/>
        <v>780465.10000000009</v>
      </c>
      <c r="J36" s="43"/>
      <c r="K36" s="43">
        <f t="shared" ref="K36:AJ36" si="44">SUM(K28,K35)</f>
        <v>243351.32</v>
      </c>
      <c r="L36" s="43">
        <f t="shared" si="44"/>
        <v>499211.56000000006</v>
      </c>
      <c r="M36" s="43">
        <f t="shared" si="44"/>
        <v>567595.52000000002</v>
      </c>
      <c r="N36" s="43">
        <f t="shared" si="44"/>
        <v>568070.67000000004</v>
      </c>
      <c r="O36" s="43">
        <f t="shared" si="44"/>
        <v>577270.22</v>
      </c>
      <c r="P36" s="43">
        <f t="shared" si="44"/>
        <v>584275.05000000005</v>
      </c>
      <c r="Q36" s="43">
        <f t="shared" si="44"/>
        <v>522035.96</v>
      </c>
      <c r="R36" s="43">
        <f t="shared" si="44"/>
        <v>528234.23</v>
      </c>
      <c r="S36" s="43">
        <f t="shared" si="44"/>
        <v>409832.14000000007</v>
      </c>
      <c r="T36" s="43">
        <f t="shared" si="44"/>
        <v>655230.76</v>
      </c>
      <c r="U36" s="43">
        <f t="shared" si="44"/>
        <v>453845.03999999992</v>
      </c>
      <c r="V36" s="43">
        <f t="shared" si="44"/>
        <v>508598.66</v>
      </c>
      <c r="W36" s="43">
        <f t="shared" si="44"/>
        <v>239935.91999999998</v>
      </c>
      <c r="X36" s="43">
        <f t="shared" si="44"/>
        <v>390204.06000000006</v>
      </c>
      <c r="Y36" s="43">
        <f t="shared" si="44"/>
        <v>667346.98</v>
      </c>
      <c r="Z36" s="43">
        <f t="shared" si="44"/>
        <v>298030.26999999996</v>
      </c>
      <c r="AA36" s="43">
        <f t="shared" si="44"/>
        <v>656465.38000000012</v>
      </c>
      <c r="AB36" s="43">
        <f t="shared" si="44"/>
        <v>645986.76000000013</v>
      </c>
      <c r="AC36" s="43">
        <f t="shared" si="44"/>
        <v>274929.26</v>
      </c>
      <c r="AD36" s="43">
        <f t="shared" si="44"/>
        <v>361902.01000000007</v>
      </c>
      <c r="AE36" s="43"/>
      <c r="AF36" s="43">
        <f t="shared" si="44"/>
        <v>383769.31999999995</v>
      </c>
      <c r="AG36" s="43">
        <f t="shared" si="44"/>
        <v>305471.41000000003</v>
      </c>
      <c r="AH36" s="43">
        <f t="shared" si="44"/>
        <v>471100.66999999993</v>
      </c>
      <c r="AI36" s="43">
        <f t="shared" si="44"/>
        <v>542170.43999999994</v>
      </c>
      <c r="AJ36" s="43">
        <f t="shared" si="44"/>
        <v>238294.65999999997</v>
      </c>
    </row>
    <row r="37" spans="2:36" x14ac:dyDescent="0.35">
      <c r="B37" s="28" t="s">
        <v>72</v>
      </c>
      <c r="C37" s="28"/>
      <c r="D37" s="28"/>
      <c r="E37" s="28"/>
      <c r="F37" s="28"/>
      <c r="G37" s="25">
        <f t="shared" ref="G37:I37" si="45">G20-G36</f>
        <v>9193124.9600000028</v>
      </c>
      <c r="H37" s="25">
        <f t="shared" si="45"/>
        <v>6467721.5199999996</v>
      </c>
      <c r="I37" s="25">
        <f t="shared" si="45"/>
        <v>1466765.8200000003</v>
      </c>
      <c r="J37" s="25"/>
      <c r="K37" s="25">
        <f t="shared" ref="K37:AJ37" si="46">K20-K36</f>
        <v>491570.57999999978</v>
      </c>
      <c r="L37" s="25">
        <f t="shared" si="46"/>
        <v>700222.24999999977</v>
      </c>
      <c r="M37" s="25">
        <f t="shared" si="46"/>
        <v>636479.9299999997</v>
      </c>
      <c r="N37" s="25">
        <f t="shared" si="46"/>
        <v>805007.24999999988</v>
      </c>
      <c r="O37" s="25">
        <f t="shared" si="46"/>
        <v>756107.57999999984</v>
      </c>
      <c r="P37" s="25">
        <f t="shared" si="46"/>
        <v>954624.51</v>
      </c>
      <c r="Q37" s="25">
        <f t="shared" si="46"/>
        <v>695428.99</v>
      </c>
      <c r="R37" s="25">
        <f t="shared" si="46"/>
        <v>636905.5399999998</v>
      </c>
      <c r="S37" s="25">
        <f t="shared" si="46"/>
        <v>626700.60999999987</v>
      </c>
      <c r="T37" s="25">
        <f t="shared" si="46"/>
        <v>734735.72</v>
      </c>
      <c r="U37" s="25">
        <f t="shared" si="46"/>
        <v>491601.65999999992</v>
      </c>
      <c r="V37" s="25">
        <f t="shared" si="46"/>
        <v>772977.51000000024</v>
      </c>
      <c r="W37" s="25">
        <f t="shared" si="46"/>
        <v>387810.67999999988</v>
      </c>
      <c r="X37" s="25">
        <f t="shared" si="46"/>
        <v>502952.14999999979</v>
      </c>
      <c r="Y37" s="25">
        <f t="shared" si="46"/>
        <v>1253796.3400000003</v>
      </c>
      <c r="Z37" s="25">
        <f t="shared" si="46"/>
        <v>396052.93999999989</v>
      </c>
      <c r="AA37" s="25">
        <f t="shared" si="46"/>
        <v>1062722.42</v>
      </c>
      <c r="AB37" s="25">
        <f t="shared" si="46"/>
        <v>998306.09</v>
      </c>
      <c r="AC37" s="25">
        <f t="shared" si="46"/>
        <v>364641.5199999999</v>
      </c>
      <c r="AD37" s="25">
        <f t="shared" si="46"/>
        <v>558762.25</v>
      </c>
      <c r="AE37" s="25"/>
      <c r="AF37" s="25">
        <f t="shared" si="46"/>
        <v>669492.02999999991</v>
      </c>
      <c r="AG37" s="25">
        <f t="shared" si="46"/>
        <v>418486.34999999986</v>
      </c>
      <c r="AH37" s="25">
        <f t="shared" si="46"/>
        <v>745461.57999999984</v>
      </c>
      <c r="AI37" s="25">
        <f t="shared" si="46"/>
        <v>1036466.4200000006</v>
      </c>
      <c r="AJ37" s="25">
        <f t="shared" si="46"/>
        <v>430299.39999999997</v>
      </c>
    </row>
    <row r="38" spans="2:36" x14ac:dyDescent="0.35">
      <c r="B38" s="48"/>
      <c r="C38" s="48"/>
      <c r="D38" s="48"/>
      <c r="E38" s="48"/>
      <c r="F38" s="48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</row>
    <row r="39" spans="2:36" x14ac:dyDescent="0.35">
      <c r="B39" s="44"/>
      <c r="C39" s="44"/>
      <c r="D39" s="44"/>
      <c r="E39" s="44"/>
      <c r="F39" s="44"/>
      <c r="G39" s="44"/>
      <c r="H39" s="45"/>
      <c r="I39" s="45"/>
      <c r="J39" s="44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</row>
    <row r="40" spans="2:36" x14ac:dyDescent="0.35">
      <c r="B40" s="17" t="s">
        <v>73</v>
      </c>
      <c r="C40" s="17"/>
      <c r="D40" s="17"/>
      <c r="E40" s="26"/>
      <c r="F40" s="26"/>
      <c r="G40" s="17"/>
      <c r="H40" s="27"/>
      <c r="I40" s="27"/>
      <c r="J40" s="1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</row>
    <row r="41" spans="2:36" x14ac:dyDescent="0.35">
      <c r="B41" s="20" t="s">
        <v>74</v>
      </c>
      <c r="C41" s="20"/>
      <c r="D41" s="20"/>
      <c r="E41" s="21"/>
      <c r="F41" s="21" t="s">
        <v>76</v>
      </c>
      <c r="G41" s="22">
        <f t="shared" ref="G41" si="47">SUM(K41:X41)</f>
        <v>3554.4599999999987</v>
      </c>
      <c r="H41" s="22">
        <f t="shared" ref="H41:H51" si="48">SUM(Y41:AH41)</f>
        <v>2285.0099999999993</v>
      </c>
      <c r="I41" s="22">
        <f t="shared" ref="I41" si="49">SUM(AI41:AJ41)</f>
        <v>507.78</v>
      </c>
      <c r="J41" s="22"/>
      <c r="K41" s="22">
        <v>253.89</v>
      </c>
      <c r="L41" s="22">
        <v>253.89</v>
      </c>
      <c r="M41" s="22">
        <v>253.89</v>
      </c>
      <c r="N41" s="22">
        <v>253.89</v>
      </c>
      <c r="O41" s="22">
        <v>253.89</v>
      </c>
      <c r="P41" s="22">
        <v>253.89</v>
      </c>
      <c r="Q41" s="22">
        <v>253.89</v>
      </c>
      <c r="R41" s="22">
        <v>253.89</v>
      </c>
      <c r="S41" s="22">
        <v>253.89</v>
      </c>
      <c r="T41" s="22">
        <v>253.89</v>
      </c>
      <c r="U41" s="22">
        <v>253.89</v>
      </c>
      <c r="V41" s="22">
        <v>253.89</v>
      </c>
      <c r="W41" s="22">
        <v>253.89</v>
      </c>
      <c r="X41" s="22">
        <v>253.89</v>
      </c>
      <c r="Y41" s="22">
        <v>253.89</v>
      </c>
      <c r="Z41" s="22">
        <v>253.89</v>
      </c>
      <c r="AA41" s="22">
        <v>253.89</v>
      </c>
      <c r="AB41" s="22">
        <v>253.89</v>
      </c>
      <c r="AC41" s="22">
        <v>253.89</v>
      </c>
      <c r="AD41" s="22">
        <v>253.89</v>
      </c>
      <c r="AE41" s="22"/>
      <c r="AF41" s="22">
        <v>253.89</v>
      </c>
      <c r="AG41" s="22">
        <v>253.89</v>
      </c>
      <c r="AH41" s="22">
        <v>253.89</v>
      </c>
      <c r="AI41" s="22">
        <v>253.89</v>
      </c>
      <c r="AJ41" s="22">
        <v>253.89</v>
      </c>
    </row>
    <row r="42" spans="2:36" x14ac:dyDescent="0.35">
      <c r="B42" s="20" t="s">
        <v>77</v>
      </c>
      <c r="C42" s="20"/>
      <c r="D42" s="20"/>
      <c r="E42" s="21"/>
      <c r="F42" s="21" t="s">
        <v>79</v>
      </c>
      <c r="G42" s="22">
        <f t="shared" ref="G42:G51" si="50">SUM(K42:X42)</f>
        <v>281965.81</v>
      </c>
      <c r="H42" s="22">
        <f t="shared" si="48"/>
        <v>92826.93</v>
      </c>
      <c r="I42" s="22">
        <f t="shared" ref="I42:I51" si="51">SUM(AI42:AJ42)</f>
        <v>70062.94</v>
      </c>
      <c r="J42" s="22"/>
      <c r="K42" s="22">
        <v>18374.210000000003</v>
      </c>
      <c r="L42" s="22">
        <v>23761.859999999997</v>
      </c>
      <c r="M42" s="22">
        <v>19009.510000000002</v>
      </c>
      <c r="N42" s="22">
        <v>18374.140000000003</v>
      </c>
      <c r="O42" s="22">
        <v>23761.889999999996</v>
      </c>
      <c r="P42" s="22">
        <v>19009.510000000002</v>
      </c>
      <c r="Q42" s="22">
        <v>19009.48</v>
      </c>
      <c r="R42" s="22">
        <v>23761.78</v>
      </c>
      <c r="S42" s="22">
        <v>19009.38</v>
      </c>
      <c r="T42" s="22">
        <v>23761.75</v>
      </c>
      <c r="U42" s="22">
        <v>18374.280000000002</v>
      </c>
      <c r="V42" s="22">
        <v>19009.410000000003</v>
      </c>
      <c r="W42" s="22">
        <v>18374.32</v>
      </c>
      <c r="X42" s="22">
        <v>18374.29</v>
      </c>
      <c r="Y42" s="22">
        <v>10314.019999999999</v>
      </c>
      <c r="Z42" s="22">
        <v>10314.089999999998</v>
      </c>
      <c r="AA42" s="22">
        <v>10313.969999999998</v>
      </c>
      <c r="AB42" s="22">
        <v>10314.249999999998</v>
      </c>
      <c r="AC42" s="22">
        <v>10314.23</v>
      </c>
      <c r="AD42" s="22">
        <v>10314.049999999999</v>
      </c>
      <c r="AE42" s="22"/>
      <c r="AF42" s="22">
        <v>10313.929999999998</v>
      </c>
      <c r="AG42" s="22">
        <v>10314.129999999999</v>
      </c>
      <c r="AH42" s="22">
        <v>10314.259999999998</v>
      </c>
      <c r="AI42" s="22">
        <v>36006.120000000003</v>
      </c>
      <c r="AJ42" s="22">
        <v>34056.82</v>
      </c>
    </row>
    <row r="43" spans="2:36" x14ac:dyDescent="0.35">
      <c r="B43" s="20" t="s">
        <v>83</v>
      </c>
      <c r="C43" s="20"/>
      <c r="D43" s="20"/>
      <c r="E43" s="21"/>
      <c r="F43" s="21" t="s">
        <v>85</v>
      </c>
      <c r="G43" s="22">
        <f t="shared" si="50"/>
        <v>610307.98</v>
      </c>
      <c r="H43" s="22">
        <f t="shared" si="48"/>
        <v>296174.24</v>
      </c>
      <c r="I43" s="22">
        <f t="shared" si="51"/>
        <v>23436.22</v>
      </c>
      <c r="J43" s="22"/>
      <c r="K43" s="22">
        <v>48399.23</v>
      </c>
      <c r="L43" s="22">
        <v>48873.3</v>
      </c>
      <c r="M43" s="22">
        <v>46755.63</v>
      </c>
      <c r="N43" s="22">
        <v>42374.73</v>
      </c>
      <c r="O43" s="22">
        <v>35186.080000000002</v>
      </c>
      <c r="P43" s="22">
        <v>49994.479999999996</v>
      </c>
      <c r="Q43" s="22">
        <v>46139.880000000005</v>
      </c>
      <c r="R43" s="22">
        <v>44818.26</v>
      </c>
      <c r="S43" s="22">
        <v>47602.1</v>
      </c>
      <c r="T43" s="22">
        <v>43666.819999999992</v>
      </c>
      <c r="U43" s="22">
        <v>41430.6</v>
      </c>
      <c r="V43" s="22">
        <v>46401.06</v>
      </c>
      <c r="W43" s="22">
        <v>43673.51</v>
      </c>
      <c r="X43" s="22">
        <v>24992.3</v>
      </c>
      <c r="Y43" s="22">
        <v>59371.810000000005</v>
      </c>
      <c r="Z43" s="22">
        <v>16569.239999999998</v>
      </c>
      <c r="AA43" s="22">
        <v>50057.97</v>
      </c>
      <c r="AB43" s="22">
        <v>26367.610000000004</v>
      </c>
      <c r="AC43" s="22">
        <v>808.91</v>
      </c>
      <c r="AD43" s="22">
        <v>38807.43</v>
      </c>
      <c r="AE43" s="22"/>
      <c r="AF43" s="22">
        <v>43673.22</v>
      </c>
      <c r="AG43" s="22">
        <v>24996.370000000003</v>
      </c>
      <c r="AH43" s="22">
        <v>35521.679999999993</v>
      </c>
      <c r="AI43" s="22">
        <v>18775.400000000001</v>
      </c>
      <c r="AJ43" s="22">
        <v>4660.82</v>
      </c>
    </row>
    <row r="44" spans="2:36" x14ac:dyDescent="0.35">
      <c r="B44" s="20" t="s">
        <v>86</v>
      </c>
      <c r="C44" s="20"/>
      <c r="D44" s="20"/>
      <c r="E44" s="21"/>
      <c r="F44" s="21" t="s">
        <v>88</v>
      </c>
      <c r="G44" s="22">
        <f t="shared" si="50"/>
        <v>15707.220000000003</v>
      </c>
      <c r="H44" s="22">
        <f t="shared" si="48"/>
        <v>3286.41</v>
      </c>
      <c r="I44" s="22">
        <f t="shared" si="51"/>
        <v>980.42999999999984</v>
      </c>
      <c r="J44" s="22"/>
      <c r="K44" s="22">
        <v>2926.01</v>
      </c>
      <c r="L44" s="22">
        <v>826.13</v>
      </c>
      <c r="M44" s="22">
        <v>1016.6100000000001</v>
      </c>
      <c r="N44" s="22">
        <v>1350.51</v>
      </c>
      <c r="O44" s="22">
        <v>112.63</v>
      </c>
      <c r="P44" s="22">
        <v>2624.11</v>
      </c>
      <c r="Q44" s="22">
        <v>1332.79</v>
      </c>
      <c r="R44" s="22">
        <v>1095.5900000000001</v>
      </c>
      <c r="S44" s="22">
        <v>690.11</v>
      </c>
      <c r="T44" s="22">
        <v>454.09000000000003</v>
      </c>
      <c r="U44" s="22">
        <v>608.51</v>
      </c>
      <c r="V44" s="22">
        <v>951.11</v>
      </c>
      <c r="W44" s="22">
        <v>978.51</v>
      </c>
      <c r="X44" s="22">
        <v>740.51</v>
      </c>
      <c r="Y44" s="22">
        <v>880.88000000000011</v>
      </c>
      <c r="Z44" s="22">
        <v>11.040000000000001</v>
      </c>
      <c r="AA44" s="22">
        <v>183.47000000000003</v>
      </c>
      <c r="AB44" s="22">
        <v>133.57000000000002</v>
      </c>
      <c r="AC44" s="22">
        <v>11.020000000000001</v>
      </c>
      <c r="AD44" s="22">
        <v>983.9899999999999</v>
      </c>
      <c r="AE44" s="22"/>
      <c r="AF44" s="22">
        <v>691.02</v>
      </c>
      <c r="AG44" s="22">
        <v>215.9</v>
      </c>
      <c r="AH44" s="22">
        <v>175.52</v>
      </c>
      <c r="AI44" s="22">
        <v>709.83999999999992</v>
      </c>
      <c r="AJ44" s="22">
        <v>270.58999999999997</v>
      </c>
    </row>
    <row r="45" spans="2:36" x14ac:dyDescent="0.35">
      <c r="B45" s="20" t="s">
        <v>89</v>
      </c>
      <c r="C45" s="20"/>
      <c r="D45" s="20"/>
      <c r="E45" s="21"/>
      <c r="F45" s="21" t="s">
        <v>91</v>
      </c>
      <c r="G45" s="22">
        <f t="shared" si="50"/>
        <v>4537.3999999999996</v>
      </c>
      <c r="H45" s="22">
        <f t="shared" si="48"/>
        <v>2916.8999999999996</v>
      </c>
      <c r="I45" s="22">
        <f t="shared" si="51"/>
        <v>648.28</v>
      </c>
      <c r="J45" s="22"/>
      <c r="K45" s="22">
        <v>324.10000000000002</v>
      </c>
      <c r="L45" s="22">
        <v>324.10000000000002</v>
      </c>
      <c r="M45" s="22">
        <v>324.10000000000002</v>
      </c>
      <c r="N45" s="22">
        <v>324.10000000000002</v>
      </c>
      <c r="O45" s="22">
        <v>324.10000000000002</v>
      </c>
      <c r="P45" s="22">
        <v>324.10000000000002</v>
      </c>
      <c r="Q45" s="22">
        <v>324.10000000000002</v>
      </c>
      <c r="R45" s="22">
        <v>324.10000000000002</v>
      </c>
      <c r="S45" s="22">
        <v>324.10000000000002</v>
      </c>
      <c r="T45" s="22">
        <v>324.10000000000002</v>
      </c>
      <c r="U45" s="22">
        <v>324.10000000000002</v>
      </c>
      <c r="V45" s="22">
        <v>324.10000000000002</v>
      </c>
      <c r="W45" s="22">
        <v>324.10000000000002</v>
      </c>
      <c r="X45" s="22">
        <v>324.10000000000002</v>
      </c>
      <c r="Y45" s="22">
        <v>324.10000000000002</v>
      </c>
      <c r="Z45" s="22">
        <v>324.10000000000002</v>
      </c>
      <c r="AA45" s="22">
        <v>324.10000000000002</v>
      </c>
      <c r="AB45" s="22">
        <v>324.10000000000002</v>
      </c>
      <c r="AC45" s="22">
        <v>324.10000000000002</v>
      </c>
      <c r="AD45" s="22">
        <v>324.10000000000002</v>
      </c>
      <c r="AE45" s="22"/>
      <c r="AF45" s="22">
        <v>324.10000000000002</v>
      </c>
      <c r="AG45" s="22">
        <v>324.10000000000002</v>
      </c>
      <c r="AH45" s="22">
        <v>324.10000000000002</v>
      </c>
      <c r="AI45" s="22">
        <v>324.14</v>
      </c>
      <c r="AJ45" s="22">
        <v>324.14</v>
      </c>
    </row>
    <row r="46" spans="2:36" x14ac:dyDescent="0.35">
      <c r="B46" s="20" t="s">
        <v>92</v>
      </c>
      <c r="C46" s="20"/>
      <c r="D46" s="20"/>
      <c r="E46" s="21"/>
      <c r="F46" s="21" t="s">
        <v>94</v>
      </c>
      <c r="G46" s="22">
        <f t="shared" si="50"/>
        <v>0</v>
      </c>
      <c r="H46" s="22">
        <f t="shared" si="48"/>
        <v>0</v>
      </c>
      <c r="I46" s="22">
        <f t="shared" si="51"/>
        <v>0</v>
      </c>
      <c r="J46" s="22"/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2">
        <v>0</v>
      </c>
      <c r="AC46" s="22">
        <v>0</v>
      </c>
      <c r="AD46" s="22">
        <v>0</v>
      </c>
      <c r="AE46" s="22"/>
      <c r="AF46" s="22">
        <v>0</v>
      </c>
      <c r="AG46" s="22">
        <v>0</v>
      </c>
      <c r="AH46" s="22">
        <v>0</v>
      </c>
      <c r="AI46" s="22">
        <v>0</v>
      </c>
      <c r="AJ46" s="22">
        <v>0</v>
      </c>
    </row>
    <row r="47" spans="2:36" x14ac:dyDescent="0.35">
      <c r="B47" s="20" t="s">
        <v>95</v>
      </c>
      <c r="C47" s="20"/>
      <c r="D47" s="20"/>
      <c r="E47" s="21"/>
      <c r="F47" s="21" t="s">
        <v>97</v>
      </c>
      <c r="G47" s="22">
        <f t="shared" si="50"/>
        <v>0</v>
      </c>
      <c r="H47" s="22">
        <f t="shared" si="48"/>
        <v>0</v>
      </c>
      <c r="I47" s="22">
        <f t="shared" si="51"/>
        <v>38000.57</v>
      </c>
      <c r="J47" s="22"/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22">
        <v>0</v>
      </c>
      <c r="T47" s="22">
        <v>0</v>
      </c>
      <c r="U47" s="22">
        <v>0</v>
      </c>
      <c r="V47" s="22">
        <v>0</v>
      </c>
      <c r="W47" s="22">
        <v>0</v>
      </c>
      <c r="X47" s="22">
        <v>0</v>
      </c>
      <c r="Y47" s="22">
        <v>0</v>
      </c>
      <c r="Z47" s="22">
        <v>0</v>
      </c>
      <c r="AA47" s="22">
        <v>0</v>
      </c>
      <c r="AB47" s="22">
        <v>0</v>
      </c>
      <c r="AC47" s="22">
        <v>0</v>
      </c>
      <c r="AD47" s="22">
        <v>0</v>
      </c>
      <c r="AE47" s="22"/>
      <c r="AF47" s="22">
        <v>0</v>
      </c>
      <c r="AG47" s="22">
        <v>0</v>
      </c>
      <c r="AH47" s="22">
        <v>0</v>
      </c>
      <c r="AI47" s="22">
        <v>38000.57</v>
      </c>
      <c r="AJ47" s="22">
        <v>0</v>
      </c>
    </row>
    <row r="48" spans="2:36" x14ac:dyDescent="0.35">
      <c r="B48" s="20" t="s">
        <v>98</v>
      </c>
      <c r="C48" s="20"/>
      <c r="D48" s="20"/>
      <c r="E48" s="21"/>
      <c r="F48" s="21" t="s">
        <v>100</v>
      </c>
      <c r="G48" s="22">
        <f t="shared" si="50"/>
        <v>286563.42000000004</v>
      </c>
      <c r="H48" s="22">
        <f t="shared" si="48"/>
        <v>233879.56</v>
      </c>
      <c r="I48" s="22">
        <f t="shared" si="51"/>
        <v>30901.989999999998</v>
      </c>
      <c r="J48" s="22"/>
      <c r="K48" s="22">
        <v>25618.3</v>
      </c>
      <c r="L48" s="22">
        <v>22725.960000000003</v>
      </c>
      <c r="M48" s="22">
        <v>683.42</v>
      </c>
      <c r="N48" s="22">
        <v>25404.2</v>
      </c>
      <c r="O48" s="22">
        <v>2775.8599999999997</v>
      </c>
      <c r="P48" s="22">
        <v>26724.489999999998</v>
      </c>
      <c r="Q48" s="22">
        <v>28225.43</v>
      </c>
      <c r="R48" s="22">
        <v>3840.11</v>
      </c>
      <c r="S48" s="22">
        <v>37607.56</v>
      </c>
      <c r="T48" s="22">
        <v>22818.36</v>
      </c>
      <c r="U48" s="22">
        <v>18197.39</v>
      </c>
      <c r="V48" s="22">
        <v>24320.79</v>
      </c>
      <c r="W48" s="22">
        <v>29298.9</v>
      </c>
      <c r="X48" s="22">
        <v>18322.649999999998</v>
      </c>
      <c r="Y48" s="22">
        <v>34545.360000000001</v>
      </c>
      <c r="Z48" s="22">
        <v>13409.189999999999</v>
      </c>
      <c r="AA48" s="22">
        <v>13409.189999999999</v>
      </c>
      <c r="AB48" s="22">
        <v>34930.47</v>
      </c>
      <c r="AC48" s="22">
        <v>42565.08</v>
      </c>
      <c r="AD48" s="22">
        <v>13409.21</v>
      </c>
      <c r="AE48" s="22"/>
      <c r="AF48" s="22">
        <v>32567.660000000007</v>
      </c>
      <c r="AG48" s="22">
        <v>13409.21</v>
      </c>
      <c r="AH48" s="22">
        <v>35634.19000000001</v>
      </c>
      <c r="AI48" s="22">
        <v>15674.25</v>
      </c>
      <c r="AJ48" s="22">
        <v>15227.74</v>
      </c>
    </row>
    <row r="49" spans="2:36" x14ac:dyDescent="0.35">
      <c r="B49" s="20" t="s">
        <v>101</v>
      </c>
      <c r="C49" s="20"/>
      <c r="D49" s="20"/>
      <c r="E49" s="21"/>
      <c r="F49" s="21" t="s">
        <v>103</v>
      </c>
      <c r="G49" s="22">
        <f t="shared" si="50"/>
        <v>15903.45</v>
      </c>
      <c r="H49" s="22">
        <f t="shared" si="48"/>
        <v>3590.54</v>
      </c>
      <c r="I49" s="22">
        <f t="shared" si="51"/>
        <v>842.79000000000008</v>
      </c>
      <c r="J49" s="22"/>
      <c r="K49" s="22">
        <v>1234.9699999999998</v>
      </c>
      <c r="L49" s="22">
        <v>1528.8700000000001</v>
      </c>
      <c r="M49" s="22">
        <v>1.5</v>
      </c>
      <c r="N49" s="22">
        <v>664.59</v>
      </c>
      <c r="O49" s="22">
        <v>117.66</v>
      </c>
      <c r="P49" s="22">
        <v>917.6400000000001</v>
      </c>
      <c r="Q49" s="22">
        <v>1693.76</v>
      </c>
      <c r="R49" s="22">
        <v>9</v>
      </c>
      <c r="S49" s="22">
        <v>3111.6099999999997</v>
      </c>
      <c r="T49" s="22">
        <v>1543.44</v>
      </c>
      <c r="U49" s="22">
        <v>522.66</v>
      </c>
      <c r="V49" s="22">
        <v>1376.3400000000001</v>
      </c>
      <c r="W49" s="22">
        <v>2660.36</v>
      </c>
      <c r="X49" s="22">
        <v>521.04999999999995</v>
      </c>
      <c r="Y49" s="22">
        <v>1496.9799999999998</v>
      </c>
      <c r="Z49" s="22">
        <v>6.48</v>
      </c>
      <c r="AA49" s="22">
        <v>6.4399999999999995</v>
      </c>
      <c r="AB49" s="22">
        <v>405.59999999999997</v>
      </c>
      <c r="AC49" s="22">
        <v>734.83000000000015</v>
      </c>
      <c r="AD49" s="22">
        <v>6.4399999999999995</v>
      </c>
      <c r="AE49" s="22"/>
      <c r="AF49" s="22">
        <v>632.56000000000006</v>
      </c>
      <c r="AG49" s="22">
        <v>6.47</v>
      </c>
      <c r="AH49" s="22">
        <v>294.74</v>
      </c>
      <c r="AI49" s="22">
        <v>279.10000000000002</v>
      </c>
      <c r="AJ49" s="22">
        <v>563.69000000000005</v>
      </c>
    </row>
    <row r="50" spans="2:36" x14ac:dyDescent="0.35">
      <c r="B50" s="20" t="s">
        <v>104</v>
      </c>
      <c r="C50" s="20"/>
      <c r="D50" s="20"/>
      <c r="E50" s="21"/>
      <c r="F50" s="21" t="s">
        <v>106</v>
      </c>
      <c r="G50" s="22">
        <f t="shared" si="50"/>
        <v>12820.5</v>
      </c>
      <c r="H50" s="22">
        <f t="shared" si="48"/>
        <v>8241.75</v>
      </c>
      <c r="I50" s="22">
        <f t="shared" si="51"/>
        <v>1831.53</v>
      </c>
      <c r="J50" s="22"/>
      <c r="K50" s="22">
        <v>915.75</v>
      </c>
      <c r="L50" s="22">
        <v>915.75</v>
      </c>
      <c r="M50" s="22">
        <v>915.75</v>
      </c>
      <c r="N50" s="22">
        <v>915.75</v>
      </c>
      <c r="O50" s="22">
        <v>915.75</v>
      </c>
      <c r="P50" s="22">
        <v>915.75</v>
      </c>
      <c r="Q50" s="22">
        <v>915.75</v>
      </c>
      <c r="R50" s="22">
        <v>915.75</v>
      </c>
      <c r="S50" s="22">
        <v>915.75</v>
      </c>
      <c r="T50" s="22">
        <v>915.75</v>
      </c>
      <c r="U50" s="22">
        <v>915.75</v>
      </c>
      <c r="V50" s="22">
        <v>915.75</v>
      </c>
      <c r="W50" s="22">
        <v>915.75</v>
      </c>
      <c r="X50" s="22">
        <v>915.75</v>
      </c>
      <c r="Y50" s="22">
        <v>915.75</v>
      </c>
      <c r="Z50" s="22">
        <v>915.75</v>
      </c>
      <c r="AA50" s="22">
        <v>915.75</v>
      </c>
      <c r="AB50" s="22">
        <v>915.75</v>
      </c>
      <c r="AC50" s="22">
        <v>915.75</v>
      </c>
      <c r="AD50" s="22">
        <v>915.75</v>
      </c>
      <c r="AE50" s="22"/>
      <c r="AF50" s="22">
        <v>915.75</v>
      </c>
      <c r="AG50" s="22">
        <v>915.75</v>
      </c>
      <c r="AH50" s="22">
        <v>915.75</v>
      </c>
      <c r="AI50" s="22">
        <v>915.77</v>
      </c>
      <c r="AJ50" s="22">
        <v>915.76</v>
      </c>
    </row>
    <row r="51" spans="2:36" x14ac:dyDescent="0.35">
      <c r="B51" s="20" t="s">
        <v>110</v>
      </c>
      <c r="C51" s="20"/>
      <c r="D51" s="20"/>
      <c r="E51" s="21"/>
      <c r="F51" s="21" t="s">
        <v>112</v>
      </c>
      <c r="G51" s="22">
        <f t="shared" si="50"/>
        <v>994470.80999999994</v>
      </c>
      <c r="H51" s="22">
        <f t="shared" si="48"/>
        <v>697416.28</v>
      </c>
      <c r="I51" s="22">
        <f t="shared" si="51"/>
        <v>121565.53000000003</v>
      </c>
      <c r="J51" s="22"/>
      <c r="K51" s="22">
        <v>39857.329999999994</v>
      </c>
      <c r="L51" s="22">
        <v>73707.459999999992</v>
      </c>
      <c r="M51" s="22">
        <v>78256.350000000006</v>
      </c>
      <c r="N51" s="22">
        <v>84557.760000000009</v>
      </c>
      <c r="O51" s="22">
        <v>81198.329999999987</v>
      </c>
      <c r="P51" s="22">
        <v>84003.81</v>
      </c>
      <c r="Q51" s="22">
        <v>79433.279999999999</v>
      </c>
      <c r="R51" s="22">
        <v>76193.47</v>
      </c>
      <c r="S51" s="22">
        <v>64445.869999999995</v>
      </c>
      <c r="T51" s="22">
        <v>92344.469999999987</v>
      </c>
      <c r="U51" s="22">
        <v>66225.240000000005</v>
      </c>
      <c r="V51" s="22">
        <v>75595.289999999994</v>
      </c>
      <c r="W51" s="22">
        <v>40209.170000000013</v>
      </c>
      <c r="X51" s="22">
        <v>58442.979999999996</v>
      </c>
      <c r="Y51" s="22">
        <v>110214.38000000002</v>
      </c>
      <c r="Z51" s="22">
        <v>49450.419999999991</v>
      </c>
      <c r="AA51" s="22">
        <v>111571.17000000001</v>
      </c>
      <c r="AB51" s="22">
        <v>108946.52999999998</v>
      </c>
      <c r="AC51" s="22">
        <v>47089.15</v>
      </c>
      <c r="AD51" s="22">
        <v>61933.51</v>
      </c>
      <c r="AE51" s="22"/>
      <c r="AF51" s="22">
        <v>71940.2</v>
      </c>
      <c r="AG51" s="22">
        <v>52417.26</v>
      </c>
      <c r="AH51" s="22">
        <v>83853.66</v>
      </c>
      <c r="AI51" s="22">
        <v>82819.460000000021</v>
      </c>
      <c r="AJ51" s="22">
        <v>38746.07</v>
      </c>
    </row>
    <row r="52" spans="2:36" x14ac:dyDescent="0.35">
      <c r="B52" s="46" t="s">
        <v>116</v>
      </c>
      <c r="C52" s="46"/>
      <c r="D52" s="46"/>
      <c r="E52" s="47"/>
      <c r="F52" s="47"/>
      <c r="G52" s="37">
        <f>SUM(G41:G51)</f>
        <v>2225831.0499999998</v>
      </c>
      <c r="H52" s="37">
        <f>SUM(H41:H51)</f>
        <v>1340617.6200000001</v>
      </c>
      <c r="I52" s="37">
        <f>SUM(I41:I51)</f>
        <v>288778.06000000006</v>
      </c>
      <c r="J52" s="37"/>
      <c r="K52" s="37">
        <f t="shared" ref="K52:AD52" si="52">SUM(K41:K51)</f>
        <v>137903.79</v>
      </c>
      <c r="L52" s="37">
        <f t="shared" si="52"/>
        <v>172917.32</v>
      </c>
      <c r="M52" s="37">
        <f t="shared" si="52"/>
        <v>147216.76</v>
      </c>
      <c r="N52" s="37">
        <f t="shared" si="52"/>
        <v>174219.67</v>
      </c>
      <c r="O52" s="37">
        <f t="shared" si="52"/>
        <v>144646.19</v>
      </c>
      <c r="P52" s="37">
        <f t="shared" si="52"/>
        <v>184767.78000000003</v>
      </c>
      <c r="Q52" s="37">
        <f t="shared" si="52"/>
        <v>177328.36</v>
      </c>
      <c r="R52" s="37">
        <f t="shared" si="52"/>
        <v>151211.95000000001</v>
      </c>
      <c r="S52" s="37">
        <f t="shared" si="52"/>
        <v>173960.37</v>
      </c>
      <c r="T52" s="37">
        <f t="shared" si="52"/>
        <v>186082.66999999998</v>
      </c>
      <c r="U52" s="37">
        <f t="shared" si="52"/>
        <v>146852.42000000001</v>
      </c>
      <c r="V52" s="37">
        <f t="shared" si="52"/>
        <v>169147.74</v>
      </c>
      <c r="W52" s="37">
        <f t="shared" si="52"/>
        <v>136688.51</v>
      </c>
      <c r="X52" s="37">
        <f t="shared" si="52"/>
        <v>122887.51999999999</v>
      </c>
      <c r="Y52" s="37">
        <f t="shared" si="52"/>
        <v>218317.17000000004</v>
      </c>
      <c r="Z52" s="37">
        <f t="shared" si="52"/>
        <v>91254.199999999983</v>
      </c>
      <c r="AA52" s="37">
        <f t="shared" si="52"/>
        <v>187035.95</v>
      </c>
      <c r="AB52" s="37">
        <f t="shared" si="52"/>
        <v>182591.77</v>
      </c>
      <c r="AC52" s="37">
        <f t="shared" si="52"/>
        <v>103016.96000000001</v>
      </c>
      <c r="AD52" s="37">
        <f t="shared" si="52"/>
        <v>126948.37</v>
      </c>
      <c r="AE52" s="37"/>
      <c r="AF52" s="37">
        <f>SUM(AF41:AF51)</f>
        <v>161312.33000000002</v>
      </c>
      <c r="AG52" s="37">
        <f>SUM(AG41:AG51)</f>
        <v>102853.08</v>
      </c>
      <c r="AH52" s="37">
        <f>SUM(AH41:AH51)</f>
        <v>167287.78999999998</v>
      </c>
      <c r="AI52" s="37">
        <f>SUM(AI41:AI51)</f>
        <v>193758.54000000004</v>
      </c>
      <c r="AJ52" s="37">
        <f>SUM(AJ41:AJ51)</f>
        <v>95019.51999999999</v>
      </c>
    </row>
    <row r="53" spans="2:36" x14ac:dyDescent="0.35">
      <c r="B53" s="32" t="s">
        <v>117</v>
      </c>
      <c r="C53" s="32"/>
      <c r="D53" s="32"/>
      <c r="E53" s="33"/>
      <c r="F53" s="33"/>
      <c r="G53" s="32"/>
      <c r="H53" s="34"/>
      <c r="I53" s="34"/>
      <c r="J53" s="32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</row>
    <row r="54" spans="2:36" x14ac:dyDescent="0.35">
      <c r="B54" s="20" t="s">
        <v>118</v>
      </c>
      <c r="C54" s="20"/>
      <c r="D54" s="20"/>
      <c r="E54" s="21"/>
      <c r="F54" s="21" t="s">
        <v>120</v>
      </c>
      <c r="G54" s="22">
        <f t="shared" ref="G54" si="53">SUM(K54:X54)</f>
        <v>1879694.47</v>
      </c>
      <c r="H54" s="22">
        <f t="shared" ref="H54:H58" si="54">SUM(Y54:AH54)</f>
        <v>1622934.31</v>
      </c>
      <c r="I54" s="22">
        <f t="shared" ref="I54" si="55">SUM(AI54:AJ54)</f>
        <v>287531.89</v>
      </c>
      <c r="J54" s="22"/>
      <c r="K54" s="22">
        <v>145188.27000000002</v>
      </c>
      <c r="L54" s="22">
        <v>138901.47</v>
      </c>
      <c r="M54" s="22">
        <v>163656.18</v>
      </c>
      <c r="N54" s="22">
        <v>127576.68000000001</v>
      </c>
      <c r="O54" s="22">
        <v>97897.53</v>
      </c>
      <c r="P54" s="22">
        <v>210288.21999999994</v>
      </c>
      <c r="Q54" s="22">
        <v>164191.47999999998</v>
      </c>
      <c r="R54" s="22">
        <v>163314.43000000002</v>
      </c>
      <c r="S54" s="22">
        <v>124313.18999999997</v>
      </c>
      <c r="T54" s="22">
        <v>137303.32</v>
      </c>
      <c r="U54" s="22">
        <v>116679.50000000003</v>
      </c>
      <c r="V54" s="22">
        <v>98190.86</v>
      </c>
      <c r="W54" s="22">
        <v>69385.150000000009</v>
      </c>
      <c r="X54" s="22">
        <v>122808.19000000002</v>
      </c>
      <c r="Y54" s="22">
        <v>347269.49000000005</v>
      </c>
      <c r="Z54" s="22">
        <v>104391.37</v>
      </c>
      <c r="AA54" s="22">
        <v>306375.33</v>
      </c>
      <c r="AB54" s="22">
        <v>188880.13999999998</v>
      </c>
      <c r="AC54" s="22">
        <v>119110.01000000004</v>
      </c>
      <c r="AD54" s="22">
        <v>140442.63999999998</v>
      </c>
      <c r="AE54" s="22"/>
      <c r="AF54" s="22">
        <v>124951.98999999999</v>
      </c>
      <c r="AG54" s="22">
        <v>218508.49</v>
      </c>
      <c r="AH54" s="22">
        <v>73004.850000000006</v>
      </c>
      <c r="AI54" s="22">
        <v>197874.8</v>
      </c>
      <c r="AJ54" s="22">
        <v>89657.090000000011</v>
      </c>
    </row>
    <row r="55" spans="2:36" x14ac:dyDescent="0.35">
      <c r="B55" s="20" t="s">
        <v>130</v>
      </c>
      <c r="C55" s="20"/>
      <c r="D55" s="20"/>
      <c r="E55" s="21"/>
      <c r="F55" s="21" t="s">
        <v>132</v>
      </c>
      <c r="G55" s="22">
        <f t="shared" ref="G55:G58" si="56">SUM(K55:X55)</f>
        <v>78072.389999999985</v>
      </c>
      <c r="H55" s="22">
        <f t="shared" si="54"/>
        <v>207876.56000000008</v>
      </c>
      <c r="I55" s="22">
        <f t="shared" ref="I55:I58" si="57">SUM(AI55:AJ55)</f>
        <v>1676.4299999999998</v>
      </c>
      <c r="J55" s="22"/>
      <c r="K55" s="22">
        <v>3137.88</v>
      </c>
      <c r="L55" s="22">
        <v>2337.3000000000002</v>
      </c>
      <c r="M55" s="22">
        <v>2783.0699999999997</v>
      </c>
      <c r="N55" s="22">
        <v>10099.280000000001</v>
      </c>
      <c r="O55" s="22">
        <v>3492.5299999999997</v>
      </c>
      <c r="P55" s="22">
        <v>2088.58</v>
      </c>
      <c r="Q55" s="22">
        <v>6688.61</v>
      </c>
      <c r="R55" s="22">
        <v>23506.929999999997</v>
      </c>
      <c r="S55" s="22">
        <v>5394.0300000000007</v>
      </c>
      <c r="T55" s="22">
        <v>8051.0599999999995</v>
      </c>
      <c r="U55" s="22">
        <v>420</v>
      </c>
      <c r="V55" s="22">
        <v>4582.9399999999996</v>
      </c>
      <c r="W55" s="22">
        <v>16.5</v>
      </c>
      <c r="X55" s="22">
        <v>5473.6799999999994</v>
      </c>
      <c r="Y55" s="22">
        <v>76547.550000000017</v>
      </c>
      <c r="Z55" s="22">
        <v>9374.89</v>
      </c>
      <c r="AA55" s="22">
        <v>21779.4</v>
      </c>
      <c r="AB55" s="22">
        <v>4836.4900000000007</v>
      </c>
      <c r="AC55" s="22">
        <v>5297.0500000000011</v>
      </c>
      <c r="AD55" s="22">
        <v>38916.240000000005</v>
      </c>
      <c r="AE55" s="22"/>
      <c r="AF55" s="22">
        <v>7907.5800000000017</v>
      </c>
      <c r="AG55" s="22">
        <v>18886.07</v>
      </c>
      <c r="AH55" s="22">
        <v>24331.289999999997</v>
      </c>
      <c r="AI55" s="22">
        <v>1589.4299999999998</v>
      </c>
      <c r="AJ55" s="22">
        <v>87</v>
      </c>
    </row>
    <row r="56" spans="2:36" x14ac:dyDescent="0.35">
      <c r="B56" s="20" t="s">
        <v>133</v>
      </c>
      <c r="C56" s="20"/>
      <c r="D56" s="20"/>
      <c r="E56" s="21"/>
      <c r="F56" s="21" t="s">
        <v>135</v>
      </c>
      <c r="G56" s="22">
        <f t="shared" si="56"/>
        <v>92709.379999999976</v>
      </c>
      <c r="H56" s="22">
        <f t="shared" si="54"/>
        <v>80703.489999999991</v>
      </c>
      <c r="I56" s="22">
        <f t="shared" si="57"/>
        <v>18277.96</v>
      </c>
      <c r="J56" s="22"/>
      <c r="K56" s="22">
        <v>5288.82</v>
      </c>
      <c r="L56" s="22">
        <v>6622.869999999999</v>
      </c>
      <c r="M56" s="22">
        <v>7844.6100000000006</v>
      </c>
      <c r="N56" s="22">
        <v>5933.4400000000005</v>
      </c>
      <c r="O56" s="22">
        <v>5883.0999999999995</v>
      </c>
      <c r="P56" s="22">
        <v>10318.330000000002</v>
      </c>
      <c r="Q56" s="22">
        <v>6210.7</v>
      </c>
      <c r="R56" s="22">
        <v>6202</v>
      </c>
      <c r="S56" s="22">
        <v>6370.47</v>
      </c>
      <c r="T56" s="22">
        <v>9706</v>
      </c>
      <c r="U56" s="22">
        <v>3837.4</v>
      </c>
      <c r="V56" s="22">
        <v>6742.14</v>
      </c>
      <c r="W56" s="22">
        <v>5537.57</v>
      </c>
      <c r="X56" s="22">
        <v>6211.9299999999994</v>
      </c>
      <c r="Y56" s="22">
        <v>14965.910000000002</v>
      </c>
      <c r="Z56" s="22">
        <v>4755.5800000000008</v>
      </c>
      <c r="AA56" s="22">
        <v>8078.8499999999985</v>
      </c>
      <c r="AB56" s="22">
        <v>10116.27</v>
      </c>
      <c r="AC56" s="22">
        <v>2224.6600000000008</v>
      </c>
      <c r="AD56" s="22">
        <v>11122.250000000002</v>
      </c>
      <c r="AE56" s="22"/>
      <c r="AF56" s="22">
        <v>8156.6</v>
      </c>
      <c r="AG56" s="22">
        <v>8146.72</v>
      </c>
      <c r="AH56" s="22">
        <v>13136.65</v>
      </c>
      <c r="AI56" s="22">
        <v>13067.439999999999</v>
      </c>
      <c r="AJ56" s="22">
        <v>5210.5200000000004</v>
      </c>
    </row>
    <row r="57" spans="2:36" x14ac:dyDescent="0.35">
      <c r="B57" s="20" t="s">
        <v>136</v>
      </c>
      <c r="C57" s="20"/>
      <c r="D57" s="20"/>
      <c r="E57" s="21"/>
      <c r="F57" s="21" t="s">
        <v>138</v>
      </c>
      <c r="G57" s="22">
        <f t="shared" si="56"/>
        <v>221356.58000000002</v>
      </c>
      <c r="H57" s="22">
        <f t="shared" si="54"/>
        <v>191928.45000000004</v>
      </c>
      <c r="I57" s="22">
        <f t="shared" si="57"/>
        <v>25656.93</v>
      </c>
      <c r="J57" s="22"/>
      <c r="K57" s="22">
        <v>4683.9400000000005</v>
      </c>
      <c r="L57" s="22">
        <v>31278.190000000002</v>
      </c>
      <c r="M57" s="22">
        <v>15375.930000000002</v>
      </c>
      <c r="N57" s="22">
        <v>13522.269999999999</v>
      </c>
      <c r="O57" s="22">
        <v>4305.01</v>
      </c>
      <c r="P57" s="22">
        <v>28264.32</v>
      </c>
      <c r="Q57" s="22">
        <v>37421.31</v>
      </c>
      <c r="R57" s="22">
        <v>18326.539999999997</v>
      </c>
      <c r="S57" s="22">
        <v>18452.329999999998</v>
      </c>
      <c r="T57" s="22">
        <v>7413.15</v>
      </c>
      <c r="U57" s="22">
        <v>19432.480000000003</v>
      </c>
      <c r="V57" s="22">
        <v>7972.96</v>
      </c>
      <c r="W57" s="22">
        <v>6228.17</v>
      </c>
      <c r="X57" s="22">
        <v>8679.98</v>
      </c>
      <c r="Y57" s="22">
        <v>77732.970000000016</v>
      </c>
      <c r="Z57" s="22">
        <v>4877.2</v>
      </c>
      <c r="AA57" s="22">
        <v>6417.72</v>
      </c>
      <c r="AB57" s="22">
        <v>37207.79</v>
      </c>
      <c r="AC57" s="22">
        <v>14697.97</v>
      </c>
      <c r="AD57" s="22">
        <v>26906.23</v>
      </c>
      <c r="AE57" s="22"/>
      <c r="AF57" s="22">
        <v>27.01</v>
      </c>
      <c r="AG57" s="22">
        <v>24034.55</v>
      </c>
      <c r="AH57" s="22">
        <v>27.01</v>
      </c>
      <c r="AI57" s="22">
        <v>19648.55</v>
      </c>
      <c r="AJ57" s="22">
        <v>6008.3799999999992</v>
      </c>
    </row>
    <row r="58" spans="2:36" x14ac:dyDescent="0.35">
      <c r="B58" s="20" t="s">
        <v>139</v>
      </c>
      <c r="C58" s="20"/>
      <c r="D58" s="20"/>
      <c r="E58" s="21"/>
      <c r="F58" s="21" t="s">
        <v>141</v>
      </c>
      <c r="G58" s="22">
        <f t="shared" si="56"/>
        <v>223763.36999999965</v>
      </c>
      <c r="H58" s="22">
        <f t="shared" si="54"/>
        <v>110268.06000000001</v>
      </c>
      <c r="I58" s="22">
        <f t="shared" si="57"/>
        <v>26467.229999999996</v>
      </c>
      <c r="J58" s="22"/>
      <c r="K58" s="22">
        <v>17059.330000000002</v>
      </c>
      <c r="L58" s="22">
        <v>11890.1</v>
      </c>
      <c r="M58" s="22">
        <v>4354.2999999999993</v>
      </c>
      <c r="N58" s="22">
        <v>13154.78</v>
      </c>
      <c r="O58" s="22">
        <v>10889.78</v>
      </c>
      <c r="P58" s="22">
        <v>31555.119999999999</v>
      </c>
      <c r="Q58" s="22">
        <v>26937.360000000004</v>
      </c>
      <c r="R58" s="22">
        <v>32120.32</v>
      </c>
      <c r="S58" s="22">
        <v>13388.42</v>
      </c>
      <c r="T58" s="22">
        <v>36032.17</v>
      </c>
      <c r="U58" s="22">
        <v>0</v>
      </c>
      <c r="V58" s="22">
        <v>12957.13</v>
      </c>
      <c r="W58" s="22">
        <v>4740.9400000000005</v>
      </c>
      <c r="X58" s="22">
        <v>8683.6199999996497</v>
      </c>
      <c r="Y58" s="22">
        <v>0</v>
      </c>
      <c r="Z58" s="22">
        <v>2437.19</v>
      </c>
      <c r="AA58" s="22">
        <v>56620.86</v>
      </c>
      <c r="AB58" s="22">
        <v>17629.060000000001</v>
      </c>
      <c r="AC58" s="22">
        <v>16414.21</v>
      </c>
      <c r="AD58" s="22">
        <v>4297.32</v>
      </c>
      <c r="AE58" s="22"/>
      <c r="AF58" s="22">
        <v>0</v>
      </c>
      <c r="AG58" s="22">
        <v>12869.419999999998</v>
      </c>
      <c r="AH58" s="22">
        <v>0</v>
      </c>
      <c r="AI58" s="22">
        <v>17378.969999999998</v>
      </c>
      <c r="AJ58" s="22">
        <v>9088.26</v>
      </c>
    </row>
    <row r="59" spans="2:36" x14ac:dyDescent="0.35">
      <c r="B59" s="46" t="s">
        <v>145</v>
      </c>
      <c r="C59" s="46"/>
      <c r="D59" s="46"/>
      <c r="E59" s="47"/>
      <c r="F59" s="47"/>
      <c r="G59" s="37">
        <f>SUM(G54:G58)</f>
        <v>2495596.1899999995</v>
      </c>
      <c r="H59" s="37">
        <f>SUM(H54:H58)</f>
        <v>2213710.87</v>
      </c>
      <c r="I59" s="37">
        <f>SUM(I54:I58)</f>
        <v>359610.44</v>
      </c>
      <c r="J59" s="37"/>
      <c r="K59" s="37">
        <f t="shared" ref="K59:AD59" si="58">SUM(K54:K58)</f>
        <v>175358.24000000005</v>
      </c>
      <c r="L59" s="37">
        <f t="shared" si="58"/>
        <v>191029.93</v>
      </c>
      <c r="M59" s="37">
        <f t="shared" si="58"/>
        <v>194014.08999999997</v>
      </c>
      <c r="N59" s="37">
        <f t="shared" si="58"/>
        <v>170286.45</v>
      </c>
      <c r="O59" s="37">
        <f t="shared" si="58"/>
        <v>122467.95</v>
      </c>
      <c r="P59" s="37">
        <f t="shared" si="58"/>
        <v>282514.56999999995</v>
      </c>
      <c r="Q59" s="37">
        <f t="shared" si="58"/>
        <v>241449.46</v>
      </c>
      <c r="R59" s="37">
        <f t="shared" si="58"/>
        <v>243470.22000000003</v>
      </c>
      <c r="S59" s="37">
        <f t="shared" si="58"/>
        <v>167918.43999999997</v>
      </c>
      <c r="T59" s="37">
        <f t="shared" si="58"/>
        <v>198505.7</v>
      </c>
      <c r="U59" s="37">
        <f t="shared" si="58"/>
        <v>140369.38000000003</v>
      </c>
      <c r="V59" s="37">
        <f t="shared" si="58"/>
        <v>130446.03000000001</v>
      </c>
      <c r="W59" s="37">
        <f t="shared" si="58"/>
        <v>85908.33</v>
      </c>
      <c r="X59" s="37">
        <f t="shared" si="58"/>
        <v>151857.39999999967</v>
      </c>
      <c r="Y59" s="37">
        <f t="shared" si="58"/>
        <v>516515.92000000004</v>
      </c>
      <c r="Z59" s="37">
        <f t="shared" si="58"/>
        <v>125836.23</v>
      </c>
      <c r="AA59" s="37">
        <f t="shared" si="58"/>
        <v>399272.16</v>
      </c>
      <c r="AB59" s="37">
        <f t="shared" si="58"/>
        <v>258669.74999999997</v>
      </c>
      <c r="AC59" s="37">
        <f t="shared" si="58"/>
        <v>157743.90000000002</v>
      </c>
      <c r="AD59" s="37">
        <f t="shared" si="58"/>
        <v>221684.68000000002</v>
      </c>
      <c r="AE59" s="37"/>
      <c r="AF59" s="37">
        <f>SUM(AF54:AF58)</f>
        <v>141043.18000000002</v>
      </c>
      <c r="AG59" s="37">
        <f>SUM(AG54:AG58)</f>
        <v>282445.25</v>
      </c>
      <c r="AH59" s="37">
        <f>SUM(AH54:AH58)</f>
        <v>110499.79999999999</v>
      </c>
      <c r="AI59" s="37">
        <f>SUM(AI54:AI58)</f>
        <v>249559.18999999997</v>
      </c>
      <c r="AJ59" s="37">
        <f>SUM(AJ54:AJ58)</f>
        <v>110051.25000000001</v>
      </c>
    </row>
    <row r="60" spans="2:36" x14ac:dyDescent="0.35">
      <c r="B60" s="32" t="s">
        <v>146</v>
      </c>
      <c r="C60" s="32"/>
      <c r="D60" s="32"/>
      <c r="E60" s="33"/>
      <c r="F60" s="33"/>
      <c r="G60" s="32"/>
      <c r="H60" s="34"/>
      <c r="I60" s="34"/>
      <c r="J60" s="32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</row>
    <row r="61" spans="2:36" x14ac:dyDescent="0.35">
      <c r="B61" s="20" t="s">
        <v>150</v>
      </c>
      <c r="C61" s="20"/>
      <c r="D61" s="20"/>
      <c r="E61" s="21"/>
      <c r="F61" s="21" t="s">
        <v>152</v>
      </c>
      <c r="G61" s="22">
        <f t="shared" ref="G61:G79" si="59">SUM(K61:X61)</f>
        <v>36458.989999999991</v>
      </c>
      <c r="H61" s="22">
        <f t="shared" ref="H61:H79" si="60">SUM(Y61:AH61)</f>
        <v>7424.92</v>
      </c>
      <c r="I61" s="22">
        <f t="shared" ref="I61:I79" si="61">SUM(AI61:AJ61)</f>
        <v>55.86</v>
      </c>
      <c r="J61" s="22"/>
      <c r="K61" s="22">
        <v>824.01</v>
      </c>
      <c r="L61" s="22">
        <v>2305.7199999999998</v>
      </c>
      <c r="M61" s="22">
        <v>3421.7599999999998</v>
      </c>
      <c r="N61" s="22">
        <v>2866.63</v>
      </c>
      <c r="O61" s="22">
        <v>4889.3500000000004</v>
      </c>
      <c r="P61" s="22">
        <v>1332.03</v>
      </c>
      <c r="Q61" s="22">
        <v>2366.7200000000003</v>
      </c>
      <c r="R61" s="22">
        <v>2978.14</v>
      </c>
      <c r="S61" s="22">
        <v>1129.8500000000001</v>
      </c>
      <c r="T61" s="22">
        <v>4103.28</v>
      </c>
      <c r="U61" s="22">
        <v>2549.3200000000002</v>
      </c>
      <c r="V61" s="22">
        <v>2694.41</v>
      </c>
      <c r="W61" s="22">
        <v>2012.97</v>
      </c>
      <c r="X61" s="22">
        <v>2984.7999999999993</v>
      </c>
      <c r="Y61" s="22">
        <v>2457.2399999999998</v>
      </c>
      <c r="Z61" s="22">
        <v>480.96000000000004</v>
      </c>
      <c r="AA61" s="22">
        <v>1599.69</v>
      </c>
      <c r="AB61" s="22">
        <v>1228.79</v>
      </c>
      <c r="AC61" s="22">
        <v>715.22</v>
      </c>
      <c r="AD61" s="22">
        <v>326.42999999999995</v>
      </c>
      <c r="AE61" s="22"/>
      <c r="AF61" s="22">
        <v>352.77</v>
      </c>
      <c r="AG61" s="22">
        <v>166.99</v>
      </c>
      <c r="AH61" s="22">
        <v>96.83</v>
      </c>
      <c r="AI61" s="22">
        <v>47.47</v>
      </c>
      <c r="AJ61" s="22">
        <v>8.39</v>
      </c>
    </row>
    <row r="62" spans="2:36" x14ac:dyDescent="0.35">
      <c r="B62" s="20" t="s">
        <v>153</v>
      </c>
      <c r="C62" s="20"/>
      <c r="D62" s="20"/>
      <c r="E62" s="21"/>
      <c r="F62" s="21" t="s">
        <v>155</v>
      </c>
      <c r="G62" s="22">
        <f t="shared" si="59"/>
        <v>766.35</v>
      </c>
      <c r="H62" s="22">
        <f t="shared" si="60"/>
        <v>2992.6599999999985</v>
      </c>
      <c r="I62" s="22">
        <f t="shared" si="61"/>
        <v>109.48</v>
      </c>
      <c r="J62" s="22"/>
      <c r="K62" s="22">
        <v>54.74</v>
      </c>
      <c r="L62" s="22">
        <v>54.74</v>
      </c>
      <c r="M62" s="22">
        <v>54.74</v>
      </c>
      <c r="N62" s="22">
        <v>54.74</v>
      </c>
      <c r="O62" s="22">
        <v>54.74</v>
      </c>
      <c r="P62" s="22">
        <v>54.74</v>
      </c>
      <c r="Q62" s="22">
        <v>54.74</v>
      </c>
      <c r="R62" s="22">
        <v>54.74</v>
      </c>
      <c r="S62" s="22">
        <v>54.74</v>
      </c>
      <c r="T62" s="22">
        <v>54.74</v>
      </c>
      <c r="U62" s="22">
        <v>54.74</v>
      </c>
      <c r="V62" s="22">
        <v>54.74</v>
      </c>
      <c r="W62" s="22">
        <v>54.74</v>
      </c>
      <c r="X62" s="22">
        <v>54.73</v>
      </c>
      <c r="Y62" s="22">
        <v>54.74</v>
      </c>
      <c r="Z62" s="22">
        <v>54.74</v>
      </c>
      <c r="AA62" s="22">
        <v>54.74</v>
      </c>
      <c r="AB62" s="22">
        <v>2554.7399999999998</v>
      </c>
      <c r="AC62" s="22">
        <v>54.74</v>
      </c>
      <c r="AD62" s="22">
        <v>54.74</v>
      </c>
      <c r="AE62" s="22"/>
      <c r="AF62" s="22">
        <v>54.74</v>
      </c>
      <c r="AG62" s="22">
        <v>54.74</v>
      </c>
      <c r="AH62" s="22">
        <v>54.74</v>
      </c>
      <c r="AI62" s="22">
        <v>54.74</v>
      </c>
      <c r="AJ62" s="22">
        <v>54.74</v>
      </c>
    </row>
    <row r="63" spans="2:36" x14ac:dyDescent="0.35">
      <c r="B63" s="20" t="s">
        <v>156</v>
      </c>
      <c r="C63" s="20"/>
      <c r="D63" s="20"/>
      <c r="E63" s="21"/>
      <c r="F63" s="21" t="s">
        <v>158</v>
      </c>
      <c r="G63" s="22">
        <f t="shared" si="59"/>
        <v>4601.55</v>
      </c>
      <c r="H63" s="22">
        <f t="shared" si="60"/>
        <v>1597.38</v>
      </c>
      <c r="I63" s="22">
        <f t="shared" si="61"/>
        <v>613.08000000000004</v>
      </c>
      <c r="J63" s="22"/>
      <c r="K63" s="22">
        <v>174.01</v>
      </c>
      <c r="L63" s="22">
        <v>334.01</v>
      </c>
      <c r="M63" s="22">
        <v>334.01</v>
      </c>
      <c r="N63" s="22">
        <v>208.99</v>
      </c>
      <c r="O63" s="22">
        <v>545</v>
      </c>
      <c r="P63" s="22">
        <v>334.02</v>
      </c>
      <c r="Q63" s="22">
        <v>334.02</v>
      </c>
      <c r="R63" s="22">
        <v>334.02</v>
      </c>
      <c r="S63" s="22">
        <v>334.02</v>
      </c>
      <c r="T63" s="22">
        <v>334.02</v>
      </c>
      <c r="U63" s="22">
        <v>333.38</v>
      </c>
      <c r="V63" s="22">
        <v>334.02</v>
      </c>
      <c r="W63" s="22">
        <v>334.02</v>
      </c>
      <c r="X63" s="22">
        <v>334.01</v>
      </c>
      <c r="Y63" s="22">
        <v>237.58</v>
      </c>
      <c r="Z63" s="22">
        <v>-113.02</v>
      </c>
      <c r="AA63" s="22">
        <v>219.4</v>
      </c>
      <c r="AB63" s="22">
        <v>243.65</v>
      </c>
      <c r="AC63" s="22">
        <v>201.95</v>
      </c>
      <c r="AD63" s="22">
        <v>201.95</v>
      </c>
      <c r="AE63" s="22"/>
      <c r="AF63" s="22">
        <v>201.95999999999998</v>
      </c>
      <c r="AG63" s="22">
        <v>201.95999999999998</v>
      </c>
      <c r="AH63" s="22">
        <v>201.95</v>
      </c>
      <c r="AI63" s="22">
        <v>306.54000000000002</v>
      </c>
      <c r="AJ63" s="22">
        <v>306.54000000000002</v>
      </c>
    </row>
    <row r="64" spans="2:36" x14ac:dyDescent="0.35">
      <c r="B64" s="20" t="s">
        <v>162</v>
      </c>
      <c r="C64" s="20"/>
      <c r="D64" s="20"/>
      <c r="E64" s="21"/>
      <c r="F64" s="21" t="s">
        <v>164</v>
      </c>
      <c r="G64" s="22">
        <f t="shared" si="59"/>
        <v>2027.6799999999996</v>
      </c>
      <c r="H64" s="22">
        <f t="shared" si="60"/>
        <v>1047.45</v>
      </c>
      <c r="I64" s="22">
        <f t="shared" si="61"/>
        <v>342.04</v>
      </c>
      <c r="J64" s="22"/>
      <c r="K64" s="22">
        <v>125.81</v>
      </c>
      <c r="L64" s="22">
        <v>177.56</v>
      </c>
      <c r="M64" s="22">
        <v>33.78</v>
      </c>
      <c r="N64" s="22">
        <v>123.56</v>
      </c>
      <c r="O64" s="22">
        <v>227.52000000000004</v>
      </c>
      <c r="P64" s="22">
        <v>159.70000000000002</v>
      </c>
      <c r="Q64" s="22">
        <v>123.56</v>
      </c>
      <c r="R64" s="22">
        <v>147.57999999999998</v>
      </c>
      <c r="S64" s="22">
        <v>123.56</v>
      </c>
      <c r="T64" s="22">
        <v>199.54000000000002</v>
      </c>
      <c r="U64" s="22">
        <v>215.56</v>
      </c>
      <c r="V64" s="22">
        <v>123.56</v>
      </c>
      <c r="W64" s="22">
        <v>122.83</v>
      </c>
      <c r="X64" s="22">
        <v>123.56</v>
      </c>
      <c r="Y64" s="22">
        <v>145.62</v>
      </c>
      <c r="Z64" s="22">
        <v>121.97</v>
      </c>
      <c r="AA64" s="22">
        <v>129.31</v>
      </c>
      <c r="AB64" s="22">
        <v>123.97</v>
      </c>
      <c r="AC64" s="22">
        <v>145.34</v>
      </c>
      <c r="AD64" s="22">
        <v>121.97</v>
      </c>
      <c r="AE64" s="22"/>
      <c r="AF64" s="22">
        <v>121.97</v>
      </c>
      <c r="AG64" s="22">
        <v>121.97</v>
      </c>
      <c r="AH64" s="22">
        <v>15.33</v>
      </c>
      <c r="AI64" s="22">
        <v>171.02</v>
      </c>
      <c r="AJ64" s="22">
        <v>171.02</v>
      </c>
    </row>
    <row r="65" spans="2:36" x14ac:dyDescent="0.35">
      <c r="B65" s="20" t="s">
        <v>168</v>
      </c>
      <c r="C65" s="20"/>
      <c r="D65" s="20"/>
      <c r="E65" s="21"/>
      <c r="F65" s="21" t="s">
        <v>170</v>
      </c>
      <c r="G65" s="22">
        <f t="shared" si="59"/>
        <v>40077.439999999988</v>
      </c>
      <c r="H65" s="22">
        <f t="shared" si="60"/>
        <v>4019.4599999999996</v>
      </c>
      <c r="I65" s="22">
        <f t="shared" si="61"/>
        <v>4923.2099999999991</v>
      </c>
      <c r="J65" s="22"/>
      <c r="K65" s="22">
        <v>2986.7699999999995</v>
      </c>
      <c r="L65" s="22">
        <v>4040.47</v>
      </c>
      <c r="M65" s="22">
        <v>1559.82</v>
      </c>
      <c r="N65" s="22">
        <v>3488.1800000000003</v>
      </c>
      <c r="O65" s="22">
        <v>885.62999999999988</v>
      </c>
      <c r="P65" s="22">
        <v>5565.4999999999982</v>
      </c>
      <c r="Q65" s="22">
        <v>544.01</v>
      </c>
      <c r="R65" s="22">
        <v>3780.1400000000003</v>
      </c>
      <c r="S65" s="22">
        <v>4001.56</v>
      </c>
      <c r="T65" s="22">
        <v>4161.1799999999994</v>
      </c>
      <c r="U65" s="22">
        <v>3188.7299999999996</v>
      </c>
      <c r="V65" s="22">
        <v>890.28</v>
      </c>
      <c r="W65" s="22">
        <v>2477.29</v>
      </c>
      <c r="X65" s="22">
        <v>2507.88</v>
      </c>
      <c r="Y65" s="22">
        <v>436.89000000000004</v>
      </c>
      <c r="Z65" s="22">
        <v>348.03</v>
      </c>
      <c r="AA65" s="22">
        <v>661.8599999999999</v>
      </c>
      <c r="AB65" s="22">
        <v>436.85999999999996</v>
      </c>
      <c r="AC65" s="22">
        <v>436.82</v>
      </c>
      <c r="AD65" s="22">
        <v>388.45000000000005</v>
      </c>
      <c r="AE65" s="22"/>
      <c r="AF65" s="22">
        <v>436.84999999999997</v>
      </c>
      <c r="AG65" s="22">
        <v>436.84999999999997</v>
      </c>
      <c r="AH65" s="22">
        <v>436.84999999999997</v>
      </c>
      <c r="AI65" s="22">
        <v>3345.8299999999995</v>
      </c>
      <c r="AJ65" s="22">
        <v>1577.38</v>
      </c>
    </row>
    <row r="66" spans="2:36" x14ac:dyDescent="0.35">
      <c r="B66" s="20" t="s">
        <v>171</v>
      </c>
      <c r="C66" s="20"/>
      <c r="D66" s="20"/>
      <c r="E66" s="21"/>
      <c r="F66" s="21" t="s">
        <v>173</v>
      </c>
      <c r="G66" s="22">
        <f t="shared" si="59"/>
        <v>6840.9600000000009</v>
      </c>
      <c r="H66" s="22">
        <f t="shared" si="60"/>
        <v>3907.51</v>
      </c>
      <c r="I66" s="22">
        <f t="shared" si="61"/>
        <v>888</v>
      </c>
      <c r="J66" s="22"/>
      <c r="K66" s="22">
        <v>487.23000000000013</v>
      </c>
      <c r="L66" s="22">
        <v>487.32000000000011</v>
      </c>
      <c r="M66" s="22">
        <v>490.56</v>
      </c>
      <c r="N66" s="22">
        <v>487.32000000000011</v>
      </c>
      <c r="O66" s="22">
        <v>485.04000000000013</v>
      </c>
      <c r="P66" s="22">
        <v>491.78000000000009</v>
      </c>
      <c r="Q66" s="22">
        <v>490.64999999999992</v>
      </c>
      <c r="R66" s="22">
        <v>487.32000000000011</v>
      </c>
      <c r="S66" s="22">
        <v>487.32000000000011</v>
      </c>
      <c r="T66" s="22">
        <v>487.32000000000011</v>
      </c>
      <c r="U66" s="22">
        <v>490.56</v>
      </c>
      <c r="V66" s="22">
        <v>490.56</v>
      </c>
      <c r="W66" s="22">
        <v>487.32000000000011</v>
      </c>
      <c r="X66" s="22">
        <v>490.65999999999991</v>
      </c>
      <c r="Y66" s="22">
        <v>465.53000000000003</v>
      </c>
      <c r="Z66" s="22">
        <v>465.51</v>
      </c>
      <c r="AA66" s="22">
        <v>465.5</v>
      </c>
      <c r="AB66" s="22">
        <v>465.5</v>
      </c>
      <c r="AC66" s="22">
        <v>465.48</v>
      </c>
      <c r="AD66" s="22">
        <v>465.53000000000003</v>
      </c>
      <c r="AE66" s="22"/>
      <c r="AF66" s="22">
        <v>465.5</v>
      </c>
      <c r="AG66" s="22">
        <v>465.47</v>
      </c>
      <c r="AH66" s="22">
        <v>183.49</v>
      </c>
      <c r="AI66" s="22">
        <v>444</v>
      </c>
      <c r="AJ66" s="22">
        <v>444</v>
      </c>
    </row>
    <row r="67" spans="2:36" x14ac:dyDescent="0.35">
      <c r="B67" s="20" t="s">
        <v>174</v>
      </c>
      <c r="C67" s="20"/>
      <c r="D67" s="20"/>
      <c r="E67" s="21"/>
      <c r="F67" s="21" t="s">
        <v>176</v>
      </c>
      <c r="G67" s="22">
        <f t="shared" si="59"/>
        <v>5489.18</v>
      </c>
      <c r="H67" s="22">
        <f t="shared" si="60"/>
        <v>837.87999999999988</v>
      </c>
      <c r="I67" s="22">
        <f t="shared" si="61"/>
        <v>139.51999999999998</v>
      </c>
      <c r="J67" s="22"/>
      <c r="K67" s="22">
        <v>140.13</v>
      </c>
      <c r="L67" s="22">
        <v>886.09</v>
      </c>
      <c r="M67" s="22">
        <v>356.02000000000004</v>
      </c>
      <c r="N67" s="22">
        <v>98.490000000000009</v>
      </c>
      <c r="O67" s="22">
        <v>730.48</v>
      </c>
      <c r="P67" s="22">
        <v>748.58</v>
      </c>
      <c r="Q67" s="22">
        <v>160.48000000000002</v>
      </c>
      <c r="R67" s="22">
        <v>608.89</v>
      </c>
      <c r="S67" s="22">
        <v>193.38000000000002</v>
      </c>
      <c r="T67" s="22">
        <v>950.87</v>
      </c>
      <c r="U67" s="22">
        <v>95.84</v>
      </c>
      <c r="V67" s="22">
        <v>303.33</v>
      </c>
      <c r="W67" s="22">
        <v>95.84</v>
      </c>
      <c r="X67" s="22">
        <v>120.76</v>
      </c>
      <c r="Y67" s="22">
        <v>29.509999999999977</v>
      </c>
      <c r="Z67" s="22">
        <v>2.5499999999999998</v>
      </c>
      <c r="AA67" s="22">
        <v>186</v>
      </c>
      <c r="AB67" s="22">
        <v>101.60000000000001</v>
      </c>
      <c r="AC67" s="22">
        <v>298.29000000000002</v>
      </c>
      <c r="AD67" s="22">
        <v>15.02</v>
      </c>
      <c r="AE67" s="22"/>
      <c r="AF67" s="22">
        <v>2.5499999999999998</v>
      </c>
      <c r="AG67" s="22">
        <v>199.81</v>
      </c>
      <c r="AH67" s="22">
        <v>2.5499999999999998</v>
      </c>
      <c r="AI67" s="22">
        <v>26.81</v>
      </c>
      <c r="AJ67" s="22">
        <v>112.71</v>
      </c>
    </row>
    <row r="68" spans="2:36" x14ac:dyDescent="0.35">
      <c r="B68" s="20" t="s">
        <v>177</v>
      </c>
      <c r="C68" s="20"/>
      <c r="D68" s="20"/>
      <c r="E68" s="21"/>
      <c r="F68" s="21" t="s">
        <v>179</v>
      </c>
      <c r="G68" s="22">
        <f t="shared" si="59"/>
        <v>186958.61000000004</v>
      </c>
      <c r="H68" s="22">
        <f t="shared" si="60"/>
        <v>120979.35</v>
      </c>
      <c r="I68" s="22">
        <f t="shared" si="61"/>
        <v>23723.87</v>
      </c>
      <c r="J68" s="22"/>
      <c r="K68" s="22">
        <v>4490.42</v>
      </c>
      <c r="L68" s="22">
        <v>15685.03</v>
      </c>
      <c r="M68" s="22">
        <v>20858.5</v>
      </c>
      <c r="N68" s="22">
        <v>12279.33</v>
      </c>
      <c r="O68" s="22">
        <v>6391.670000000001</v>
      </c>
      <c r="P68" s="22">
        <v>24126.249999999996</v>
      </c>
      <c r="Q68" s="22">
        <v>17955.07</v>
      </c>
      <c r="R68" s="22">
        <v>11664.510000000002</v>
      </c>
      <c r="S68" s="22">
        <v>17780.260000000002</v>
      </c>
      <c r="T68" s="22">
        <v>6981.920000000001</v>
      </c>
      <c r="U68" s="22">
        <v>17047.79</v>
      </c>
      <c r="V68" s="22">
        <v>21095.059999999998</v>
      </c>
      <c r="W68" s="22">
        <v>2798.6</v>
      </c>
      <c r="X68" s="22">
        <v>7804.2000000000007</v>
      </c>
      <c r="Y68" s="22">
        <v>14533.48</v>
      </c>
      <c r="Z68" s="22">
        <v>7463.7400000000007</v>
      </c>
      <c r="AA68" s="22">
        <v>9805.5800000000017</v>
      </c>
      <c r="AB68" s="22">
        <v>18011.870000000003</v>
      </c>
      <c r="AC68" s="22">
        <v>16127.420000000002</v>
      </c>
      <c r="AD68" s="22">
        <v>18963.8</v>
      </c>
      <c r="AE68" s="22"/>
      <c r="AF68" s="22">
        <v>7734.8599999999988</v>
      </c>
      <c r="AG68" s="22">
        <v>14070.78</v>
      </c>
      <c r="AH68" s="22">
        <v>14267.82</v>
      </c>
      <c r="AI68" s="22">
        <v>17420.329999999998</v>
      </c>
      <c r="AJ68" s="22">
        <v>6303.5400000000009</v>
      </c>
    </row>
    <row r="69" spans="2:36" x14ac:dyDescent="0.35">
      <c r="B69" s="20" t="s">
        <v>180</v>
      </c>
      <c r="C69" s="20"/>
      <c r="D69" s="20"/>
      <c r="E69" s="21"/>
      <c r="F69" s="21" t="s">
        <v>182</v>
      </c>
      <c r="G69" s="22">
        <f t="shared" si="59"/>
        <v>74.810000000000016</v>
      </c>
      <c r="H69" s="22">
        <f t="shared" si="60"/>
        <v>78.94</v>
      </c>
      <c r="I69" s="22">
        <f t="shared" si="61"/>
        <v>94.210000000000008</v>
      </c>
      <c r="J69" s="22"/>
      <c r="K69" s="22">
        <v>3.04</v>
      </c>
      <c r="L69" s="22">
        <v>3.04</v>
      </c>
      <c r="M69" s="22">
        <v>3.04</v>
      </c>
      <c r="N69" s="22">
        <v>3.04</v>
      </c>
      <c r="O69" s="22">
        <v>3.04</v>
      </c>
      <c r="P69" s="22">
        <v>3.04</v>
      </c>
      <c r="Q69" s="22">
        <v>3.04</v>
      </c>
      <c r="R69" s="22">
        <v>3.04</v>
      </c>
      <c r="S69" s="22">
        <v>35.29</v>
      </c>
      <c r="T69" s="22">
        <v>3.04</v>
      </c>
      <c r="U69" s="22">
        <v>3.04</v>
      </c>
      <c r="V69" s="22">
        <v>3.04</v>
      </c>
      <c r="W69" s="22">
        <v>3.04</v>
      </c>
      <c r="X69" s="22">
        <v>3.04</v>
      </c>
      <c r="Y69" s="22">
        <v>3.04</v>
      </c>
      <c r="Z69" s="22">
        <v>3.04</v>
      </c>
      <c r="AA69" s="22">
        <v>15.79</v>
      </c>
      <c r="AB69" s="22">
        <v>3.04</v>
      </c>
      <c r="AC69" s="22">
        <v>3.04</v>
      </c>
      <c r="AD69" s="22">
        <v>3.04</v>
      </c>
      <c r="AE69" s="22"/>
      <c r="AF69" s="22">
        <v>3.04</v>
      </c>
      <c r="AG69" s="22">
        <v>41.87</v>
      </c>
      <c r="AH69" s="22">
        <v>3.04</v>
      </c>
      <c r="AI69" s="22">
        <v>87.210000000000008</v>
      </c>
      <c r="AJ69" s="22">
        <v>7</v>
      </c>
    </row>
    <row r="70" spans="2:36" x14ac:dyDescent="0.35">
      <c r="B70" s="20" t="s">
        <v>183</v>
      </c>
      <c r="C70" s="20"/>
      <c r="D70" s="20"/>
      <c r="E70" s="21"/>
      <c r="F70" s="21" t="s">
        <v>185</v>
      </c>
      <c r="G70" s="22">
        <f t="shared" si="59"/>
        <v>1146600.25</v>
      </c>
      <c r="H70" s="22">
        <f t="shared" si="60"/>
        <v>728267.12</v>
      </c>
      <c r="I70" s="22">
        <f t="shared" si="61"/>
        <v>147397.50000000003</v>
      </c>
      <c r="J70" s="22"/>
      <c r="K70" s="22">
        <v>55676.279999999992</v>
      </c>
      <c r="L70" s="22">
        <v>90115.74</v>
      </c>
      <c r="M70" s="22">
        <v>85227.57</v>
      </c>
      <c r="N70" s="22">
        <v>96476.719999999987</v>
      </c>
      <c r="O70" s="22">
        <v>93976.37000000001</v>
      </c>
      <c r="P70" s="22">
        <v>112516.93000000002</v>
      </c>
      <c r="Q70" s="22">
        <v>90169.98000000001</v>
      </c>
      <c r="R70" s="22">
        <v>80620.05</v>
      </c>
      <c r="S70" s="22">
        <v>71539.319999999992</v>
      </c>
      <c r="T70" s="22">
        <v>101406.23</v>
      </c>
      <c r="U70" s="22">
        <v>69536.33</v>
      </c>
      <c r="V70" s="22">
        <v>90554.459999999992</v>
      </c>
      <c r="W70" s="22">
        <v>43868.49</v>
      </c>
      <c r="X70" s="22">
        <v>64915.78</v>
      </c>
      <c r="Y70" s="22">
        <v>134319.99</v>
      </c>
      <c r="Z70" s="22">
        <v>46647.41</v>
      </c>
      <c r="AA70" s="22">
        <v>120489.04</v>
      </c>
      <c r="AB70" s="22">
        <v>111796.55</v>
      </c>
      <c r="AC70" s="22">
        <v>46373.11</v>
      </c>
      <c r="AD70" s="22">
        <v>62503.26999999999</v>
      </c>
      <c r="AE70" s="22"/>
      <c r="AF70" s="22">
        <v>75444.88</v>
      </c>
      <c r="AG70" s="22">
        <v>50541.03</v>
      </c>
      <c r="AH70" s="22">
        <v>80151.839999999997</v>
      </c>
      <c r="AI70" s="22">
        <v>99179.370000000024</v>
      </c>
      <c r="AJ70" s="22">
        <v>48218.130000000005</v>
      </c>
    </row>
    <row r="71" spans="2:36" x14ac:dyDescent="0.35">
      <c r="B71" s="20" t="s">
        <v>186</v>
      </c>
      <c r="C71" s="20"/>
      <c r="D71" s="20"/>
      <c r="E71" s="21"/>
      <c r="F71" s="21" t="s">
        <v>188</v>
      </c>
      <c r="G71" s="22">
        <f t="shared" si="59"/>
        <v>117600</v>
      </c>
      <c r="H71" s="22">
        <f t="shared" si="60"/>
        <v>75600</v>
      </c>
      <c r="I71" s="22">
        <f t="shared" si="61"/>
        <v>21217.43</v>
      </c>
      <c r="J71" s="22"/>
      <c r="K71" s="22">
        <v>8400</v>
      </c>
      <c r="L71" s="22">
        <v>8400</v>
      </c>
      <c r="M71" s="22">
        <v>8400</v>
      </c>
      <c r="N71" s="22">
        <v>8400</v>
      </c>
      <c r="O71" s="22">
        <v>8400</v>
      </c>
      <c r="P71" s="22">
        <v>8400</v>
      </c>
      <c r="Q71" s="22">
        <v>8400</v>
      </c>
      <c r="R71" s="22">
        <v>8400</v>
      </c>
      <c r="S71" s="22">
        <v>8400</v>
      </c>
      <c r="T71" s="22">
        <v>8400</v>
      </c>
      <c r="U71" s="22">
        <v>8400</v>
      </c>
      <c r="V71" s="22">
        <v>8400</v>
      </c>
      <c r="W71" s="22">
        <v>8400</v>
      </c>
      <c r="X71" s="22">
        <v>8400</v>
      </c>
      <c r="Y71" s="22">
        <v>8400</v>
      </c>
      <c r="Z71" s="22">
        <v>8400</v>
      </c>
      <c r="AA71" s="22">
        <v>8400</v>
      </c>
      <c r="AB71" s="22">
        <v>8400</v>
      </c>
      <c r="AC71" s="22">
        <v>8400</v>
      </c>
      <c r="AD71" s="22">
        <v>8400</v>
      </c>
      <c r="AE71" s="22"/>
      <c r="AF71" s="22">
        <v>8400</v>
      </c>
      <c r="AG71" s="22">
        <v>8400</v>
      </c>
      <c r="AH71" s="22">
        <v>8400</v>
      </c>
      <c r="AI71" s="22">
        <v>12817.43</v>
      </c>
      <c r="AJ71" s="22">
        <v>8400</v>
      </c>
    </row>
    <row r="72" spans="2:36" x14ac:dyDescent="0.35">
      <c r="B72" s="20" t="s">
        <v>189</v>
      </c>
      <c r="C72" s="20"/>
      <c r="D72" s="20"/>
      <c r="E72" s="21"/>
      <c r="F72" s="21" t="s">
        <v>191</v>
      </c>
      <c r="G72" s="22">
        <f t="shared" si="59"/>
        <v>32245.529999999995</v>
      </c>
      <c r="H72" s="22">
        <f t="shared" si="60"/>
        <v>16947.650000000001</v>
      </c>
      <c r="I72" s="22">
        <f t="shared" si="61"/>
        <v>6096.12</v>
      </c>
      <c r="J72" s="22"/>
      <c r="K72" s="22">
        <v>2861.73</v>
      </c>
      <c r="L72" s="22">
        <v>2401.75</v>
      </c>
      <c r="M72" s="22">
        <v>2121.0499999999997</v>
      </c>
      <c r="N72" s="22">
        <v>2900.76</v>
      </c>
      <c r="O72" s="22">
        <v>2332.9899999999998</v>
      </c>
      <c r="P72" s="22">
        <v>2067.2399999999998</v>
      </c>
      <c r="Q72" s="22">
        <v>1649.88</v>
      </c>
      <c r="R72" s="22">
        <v>2969.23</v>
      </c>
      <c r="S72" s="22">
        <v>1241.1799999999998</v>
      </c>
      <c r="T72" s="22">
        <v>1564.26</v>
      </c>
      <c r="U72" s="22">
        <v>1525.82</v>
      </c>
      <c r="V72" s="22">
        <v>3006.6899999999996</v>
      </c>
      <c r="W72" s="22">
        <v>3902.79</v>
      </c>
      <c r="X72" s="22">
        <v>1700.1600000000003</v>
      </c>
      <c r="Y72" s="22">
        <v>2966.37</v>
      </c>
      <c r="Z72" s="22">
        <v>939.11</v>
      </c>
      <c r="AA72" s="22">
        <v>1502.2199999999998</v>
      </c>
      <c r="AB72" s="22">
        <v>1337.23</v>
      </c>
      <c r="AC72" s="22">
        <v>1620.9099999999999</v>
      </c>
      <c r="AD72" s="22">
        <v>1273.3699999999999</v>
      </c>
      <c r="AE72" s="22"/>
      <c r="AF72" s="22">
        <v>2123.8000000000002</v>
      </c>
      <c r="AG72" s="22">
        <v>3263.9700000000003</v>
      </c>
      <c r="AH72" s="22">
        <v>1920.6700000000003</v>
      </c>
      <c r="AI72" s="22">
        <v>4063.04</v>
      </c>
      <c r="AJ72" s="22">
        <v>2033.08</v>
      </c>
    </row>
    <row r="73" spans="2:36" x14ac:dyDescent="0.35">
      <c r="B73" s="20" t="s">
        <v>192</v>
      </c>
      <c r="C73" s="20"/>
      <c r="D73" s="20"/>
      <c r="E73" s="21"/>
      <c r="F73" s="21" t="s">
        <v>194</v>
      </c>
      <c r="G73" s="22">
        <f t="shared" si="59"/>
        <v>46.619999999999983</v>
      </c>
      <c r="H73" s="22">
        <f t="shared" si="60"/>
        <v>29.969999999999992</v>
      </c>
      <c r="I73" s="22">
        <f t="shared" si="61"/>
        <v>6.64</v>
      </c>
      <c r="J73" s="22"/>
      <c r="K73" s="22">
        <v>3.33</v>
      </c>
      <c r="L73" s="22">
        <v>3.33</v>
      </c>
      <c r="M73" s="22">
        <v>3.33</v>
      </c>
      <c r="N73" s="22">
        <v>3.33</v>
      </c>
      <c r="O73" s="22">
        <v>3.33</v>
      </c>
      <c r="P73" s="22">
        <v>3.33</v>
      </c>
      <c r="Q73" s="22">
        <v>3.33</v>
      </c>
      <c r="R73" s="22">
        <v>3.33</v>
      </c>
      <c r="S73" s="22">
        <v>3.33</v>
      </c>
      <c r="T73" s="22">
        <v>3.33</v>
      </c>
      <c r="U73" s="22">
        <v>3.33</v>
      </c>
      <c r="V73" s="22">
        <v>3.33</v>
      </c>
      <c r="W73" s="22">
        <v>3.33</v>
      </c>
      <c r="X73" s="22">
        <v>3.33</v>
      </c>
      <c r="Y73" s="22">
        <v>3.33</v>
      </c>
      <c r="Z73" s="22">
        <v>3.33</v>
      </c>
      <c r="AA73" s="22">
        <v>3.33</v>
      </c>
      <c r="AB73" s="22">
        <v>3.33</v>
      </c>
      <c r="AC73" s="22">
        <v>3.33</v>
      </c>
      <c r="AD73" s="22">
        <v>3.33</v>
      </c>
      <c r="AE73" s="22"/>
      <c r="AF73" s="22">
        <v>3.33</v>
      </c>
      <c r="AG73" s="22">
        <v>3.33</v>
      </c>
      <c r="AH73" s="22">
        <v>3.33</v>
      </c>
      <c r="AI73" s="22">
        <v>3.32</v>
      </c>
      <c r="AJ73" s="22">
        <v>3.32</v>
      </c>
    </row>
    <row r="74" spans="2:36" x14ac:dyDescent="0.35">
      <c r="B74" s="20" t="s">
        <v>195</v>
      </c>
      <c r="C74" s="20"/>
      <c r="D74" s="20"/>
      <c r="E74" s="21"/>
      <c r="F74" s="21" t="s">
        <v>197</v>
      </c>
      <c r="G74" s="22">
        <f t="shared" si="59"/>
        <v>656656.32000000007</v>
      </c>
      <c r="H74" s="22">
        <f t="shared" si="60"/>
        <v>51966.720000000001</v>
      </c>
      <c r="I74" s="22">
        <f t="shared" si="61"/>
        <v>15833.640000000003</v>
      </c>
      <c r="J74" s="22"/>
      <c r="K74" s="22">
        <v>27454.809999999994</v>
      </c>
      <c r="L74" s="22">
        <v>49092.18</v>
      </c>
      <c r="M74" s="22">
        <v>53154.860000000008</v>
      </c>
      <c r="N74" s="22">
        <v>54377.299999999996</v>
      </c>
      <c r="O74" s="22">
        <v>52515.990000000005</v>
      </c>
      <c r="P74" s="22">
        <v>56443.63</v>
      </c>
      <c r="Q74" s="22">
        <v>50609.2</v>
      </c>
      <c r="R74" s="22">
        <v>49359.76</v>
      </c>
      <c r="S74" s="22">
        <v>43059.69</v>
      </c>
      <c r="T74" s="22">
        <v>62113.14</v>
      </c>
      <c r="U74" s="22">
        <v>44260.06</v>
      </c>
      <c r="V74" s="22">
        <v>49175.869999999995</v>
      </c>
      <c r="W74" s="22">
        <v>27651.84</v>
      </c>
      <c r="X74" s="22">
        <v>37387.99</v>
      </c>
      <c r="Y74" s="22">
        <v>8402.7000000000007</v>
      </c>
      <c r="Z74" s="22">
        <v>3758.7299999999996</v>
      </c>
      <c r="AA74" s="22">
        <v>8052.3499999999995</v>
      </c>
      <c r="AB74" s="22">
        <v>7845.67</v>
      </c>
      <c r="AC74" s="22">
        <v>3582.41</v>
      </c>
      <c r="AD74" s="22">
        <v>4770.7599999999993</v>
      </c>
      <c r="AE74" s="22"/>
      <c r="AF74" s="22">
        <v>5197.9400000000005</v>
      </c>
      <c r="AG74" s="22">
        <v>4041.12</v>
      </c>
      <c r="AH74" s="22">
        <v>6315.04</v>
      </c>
      <c r="AI74" s="22">
        <v>10787.000000000002</v>
      </c>
      <c r="AJ74" s="22">
        <v>5046.6400000000012</v>
      </c>
    </row>
    <row r="75" spans="2:36" x14ac:dyDescent="0.35">
      <c r="B75" s="20" t="s">
        <v>254</v>
      </c>
      <c r="C75" s="20"/>
      <c r="D75" s="5"/>
      <c r="E75" s="55"/>
      <c r="F75" s="70" t="s">
        <v>341</v>
      </c>
      <c r="G75" s="22">
        <f t="shared" si="59"/>
        <v>167141.14000000001</v>
      </c>
      <c r="H75" s="22">
        <f t="shared" si="60"/>
        <v>107447.86000000002</v>
      </c>
      <c r="I75" s="22">
        <f t="shared" si="61"/>
        <v>23877.32</v>
      </c>
      <c r="J75" s="22"/>
      <c r="K75" s="22">
        <v>11938.640000000003</v>
      </c>
      <c r="L75" s="22">
        <v>11938.640000000003</v>
      </c>
      <c r="M75" s="22">
        <v>11938.640000000003</v>
      </c>
      <c r="N75" s="22">
        <v>11938.640000000003</v>
      </c>
      <c r="O75" s="22">
        <v>11938.640000000003</v>
      </c>
      <c r="P75" s="22">
        <v>11938.640000000003</v>
      </c>
      <c r="Q75" s="22">
        <v>11938.690000000004</v>
      </c>
      <c r="R75" s="22">
        <v>11938.690000000004</v>
      </c>
      <c r="S75" s="22">
        <v>11938.68</v>
      </c>
      <c r="T75" s="22">
        <v>11938.64</v>
      </c>
      <c r="U75" s="22">
        <v>11938.64</v>
      </c>
      <c r="V75" s="22">
        <v>11938.64</v>
      </c>
      <c r="W75" s="22">
        <v>11938.64</v>
      </c>
      <c r="X75" s="22">
        <v>11938.68</v>
      </c>
      <c r="Y75" s="22">
        <v>11938.690000000004</v>
      </c>
      <c r="Z75" s="22">
        <v>11938.690000000004</v>
      </c>
      <c r="AA75" s="22">
        <v>11938.690000000004</v>
      </c>
      <c r="AB75" s="22">
        <v>11938.690000000004</v>
      </c>
      <c r="AC75" s="22">
        <v>11938.690000000004</v>
      </c>
      <c r="AD75" s="22">
        <v>11938.640000000003</v>
      </c>
      <c r="AE75" s="22"/>
      <c r="AF75" s="22">
        <v>11938.590000000002</v>
      </c>
      <c r="AG75" s="22">
        <v>11938.590000000002</v>
      </c>
      <c r="AH75" s="22">
        <v>11938.590000000002</v>
      </c>
      <c r="AI75" s="22">
        <v>11938.76</v>
      </c>
      <c r="AJ75" s="22">
        <v>11938.560000000001</v>
      </c>
    </row>
    <row r="76" spans="2:36" x14ac:dyDescent="0.35">
      <c r="B76" s="20" t="s">
        <v>255</v>
      </c>
      <c r="C76" s="20"/>
      <c r="D76" s="5"/>
      <c r="E76" s="55"/>
      <c r="F76" s="70" t="s">
        <v>342</v>
      </c>
      <c r="G76" s="22">
        <f t="shared" si="59"/>
        <v>55239.82</v>
      </c>
      <c r="H76" s="22">
        <f t="shared" si="60"/>
        <v>29214.250000000004</v>
      </c>
      <c r="I76" s="22">
        <f t="shared" si="61"/>
        <v>7965.18</v>
      </c>
      <c r="J76" s="22"/>
      <c r="K76" s="22">
        <v>2589.08</v>
      </c>
      <c r="L76" s="22">
        <v>6675.1399999999994</v>
      </c>
      <c r="M76" s="22">
        <v>2920.63</v>
      </c>
      <c r="N76" s="22">
        <v>3471.28</v>
      </c>
      <c r="O76" s="22">
        <v>4962.53</v>
      </c>
      <c r="P76" s="22">
        <v>3420.37</v>
      </c>
      <c r="Q76" s="22">
        <v>3937.1199999999994</v>
      </c>
      <c r="R76" s="22">
        <v>5842.0000000000009</v>
      </c>
      <c r="S76" s="22">
        <v>2358.46</v>
      </c>
      <c r="T76" s="22">
        <v>6024.4</v>
      </c>
      <c r="U76" s="22">
        <v>3567.66</v>
      </c>
      <c r="V76" s="22">
        <v>2887.6099999999997</v>
      </c>
      <c r="W76" s="22">
        <v>3912.41</v>
      </c>
      <c r="X76" s="22">
        <v>2671.13</v>
      </c>
      <c r="Y76" s="22">
        <v>4466.08</v>
      </c>
      <c r="Z76" s="22">
        <v>2615.0699999999997</v>
      </c>
      <c r="AA76" s="22">
        <v>3849.6700000000005</v>
      </c>
      <c r="AB76" s="22">
        <v>3312.9700000000003</v>
      </c>
      <c r="AC76" s="22">
        <v>3638.9700000000003</v>
      </c>
      <c r="AD76" s="22">
        <v>2573.06</v>
      </c>
      <c r="AE76" s="22"/>
      <c r="AF76" s="22">
        <v>3479.92</v>
      </c>
      <c r="AG76" s="22">
        <v>2628.0499999999997</v>
      </c>
      <c r="AH76" s="22">
        <v>2650.46</v>
      </c>
      <c r="AI76" s="22">
        <v>5897.5800000000008</v>
      </c>
      <c r="AJ76" s="22">
        <v>2067.6</v>
      </c>
    </row>
    <row r="77" spans="2:36" x14ac:dyDescent="0.35">
      <c r="B77" s="20" t="s">
        <v>256</v>
      </c>
      <c r="C77" s="20"/>
      <c r="D77" s="5"/>
      <c r="E77" s="55"/>
      <c r="F77" s="70" t="s">
        <v>343</v>
      </c>
      <c r="G77" s="22">
        <f t="shared" si="59"/>
        <v>96.51</v>
      </c>
      <c r="H77" s="22">
        <f t="shared" si="60"/>
        <v>62.099999999999994</v>
      </c>
      <c r="I77" s="22">
        <f t="shared" si="61"/>
        <v>13.73</v>
      </c>
      <c r="J77" s="22"/>
      <c r="K77" s="22">
        <v>6.9</v>
      </c>
      <c r="L77" s="22">
        <v>6.9</v>
      </c>
      <c r="M77" s="22">
        <v>6.9</v>
      </c>
      <c r="N77" s="22">
        <v>6.9</v>
      </c>
      <c r="O77" s="22">
        <v>6.9</v>
      </c>
      <c r="P77" s="22">
        <v>6.89</v>
      </c>
      <c r="Q77" s="22">
        <v>6.89</v>
      </c>
      <c r="R77" s="22">
        <v>6.89</v>
      </c>
      <c r="S77" s="22">
        <v>6.89</v>
      </c>
      <c r="T77" s="22">
        <v>6.89</v>
      </c>
      <c r="U77" s="22">
        <v>6.89</v>
      </c>
      <c r="V77" s="22">
        <v>6.89</v>
      </c>
      <c r="W77" s="22">
        <v>6.89</v>
      </c>
      <c r="X77" s="22">
        <v>6.89</v>
      </c>
      <c r="Y77" s="22">
        <v>6.9</v>
      </c>
      <c r="Z77" s="22">
        <v>6.9</v>
      </c>
      <c r="AA77" s="22">
        <v>6.9</v>
      </c>
      <c r="AB77" s="22">
        <v>6.9</v>
      </c>
      <c r="AC77" s="22">
        <v>6.9</v>
      </c>
      <c r="AD77" s="22">
        <v>6.9</v>
      </c>
      <c r="AE77" s="22"/>
      <c r="AF77" s="22">
        <v>6.9</v>
      </c>
      <c r="AG77" s="22">
        <v>6.9</v>
      </c>
      <c r="AH77" s="22">
        <v>6.9</v>
      </c>
      <c r="AI77" s="22">
        <v>6.87</v>
      </c>
      <c r="AJ77" s="22">
        <v>6.86</v>
      </c>
    </row>
    <row r="78" spans="2:36" x14ac:dyDescent="0.35">
      <c r="B78" s="20" t="s">
        <v>259</v>
      </c>
      <c r="C78" s="20"/>
      <c r="D78" s="5"/>
      <c r="E78" s="55"/>
      <c r="F78" s="70" t="s">
        <v>344</v>
      </c>
      <c r="G78" s="22">
        <f t="shared" si="59"/>
        <v>99179.639999999985</v>
      </c>
      <c r="H78" s="22">
        <f t="shared" si="60"/>
        <v>63758.340000000011</v>
      </c>
      <c r="I78" s="22">
        <f t="shared" si="61"/>
        <v>14168.5</v>
      </c>
      <c r="J78" s="22"/>
      <c r="K78" s="22">
        <v>7084.26</v>
      </c>
      <c r="L78" s="22">
        <v>7084.26</v>
      </c>
      <c r="M78" s="22">
        <v>7084.26</v>
      </c>
      <c r="N78" s="22">
        <v>7084.26</v>
      </c>
      <c r="O78" s="22">
        <v>7084.26</v>
      </c>
      <c r="P78" s="22">
        <v>7084.26</v>
      </c>
      <c r="Q78" s="22">
        <v>7084.26</v>
      </c>
      <c r="R78" s="22">
        <v>7084.26</v>
      </c>
      <c r="S78" s="22">
        <v>7084.26</v>
      </c>
      <c r="T78" s="22">
        <v>7084.26</v>
      </c>
      <c r="U78" s="22">
        <v>7084.26</v>
      </c>
      <c r="V78" s="22">
        <v>7084.26</v>
      </c>
      <c r="W78" s="22">
        <v>7084.26</v>
      </c>
      <c r="X78" s="22">
        <v>7084.26</v>
      </c>
      <c r="Y78" s="22">
        <v>7084.26</v>
      </c>
      <c r="Z78" s="22">
        <v>7084.26</v>
      </c>
      <c r="AA78" s="22">
        <v>7084.26</v>
      </c>
      <c r="AB78" s="22">
        <v>7084.26</v>
      </c>
      <c r="AC78" s="22">
        <v>7084.26</v>
      </c>
      <c r="AD78" s="22">
        <v>7084.26</v>
      </c>
      <c r="AE78" s="22"/>
      <c r="AF78" s="22">
        <v>7084.26</v>
      </c>
      <c r="AG78" s="22">
        <v>7084.26</v>
      </c>
      <c r="AH78" s="22">
        <v>7084.26</v>
      </c>
      <c r="AI78" s="22">
        <v>7084.25</v>
      </c>
      <c r="AJ78" s="22">
        <v>7084.25</v>
      </c>
    </row>
    <row r="79" spans="2:36" x14ac:dyDescent="0.35">
      <c r="B79" s="20" t="s">
        <v>262</v>
      </c>
      <c r="C79" s="20"/>
      <c r="D79" s="5"/>
      <c r="E79" s="55"/>
      <c r="F79" s="70" t="s">
        <v>345</v>
      </c>
      <c r="G79" s="22">
        <f t="shared" si="59"/>
        <v>1917.8600000000001</v>
      </c>
      <c r="H79" s="22">
        <f t="shared" si="60"/>
        <v>1232.9100000000001</v>
      </c>
      <c r="I79" s="22">
        <f t="shared" si="61"/>
        <v>274.04000000000002</v>
      </c>
      <c r="J79" s="22"/>
      <c r="K79" s="22">
        <v>136.99</v>
      </c>
      <c r="L79" s="22">
        <v>136.99</v>
      </c>
      <c r="M79" s="22">
        <v>136.99</v>
      </c>
      <c r="N79" s="22">
        <v>136.99</v>
      </c>
      <c r="O79" s="22">
        <v>136.99</v>
      </c>
      <c r="P79" s="22">
        <v>136.99</v>
      </c>
      <c r="Q79" s="22">
        <v>136.99</v>
      </c>
      <c r="R79" s="22">
        <v>136.99</v>
      </c>
      <c r="S79" s="22">
        <v>136.99</v>
      </c>
      <c r="T79" s="22">
        <v>136.99</v>
      </c>
      <c r="U79" s="22">
        <v>136.99</v>
      </c>
      <c r="V79" s="22">
        <v>136.99</v>
      </c>
      <c r="W79" s="22">
        <v>136.99</v>
      </c>
      <c r="X79" s="22">
        <v>136.99</v>
      </c>
      <c r="Y79" s="22">
        <v>136.99</v>
      </c>
      <c r="Z79" s="22">
        <v>136.99</v>
      </c>
      <c r="AA79" s="22">
        <v>136.99</v>
      </c>
      <c r="AB79" s="22">
        <v>136.99</v>
      </c>
      <c r="AC79" s="22">
        <v>136.99</v>
      </c>
      <c r="AD79" s="22">
        <v>136.99</v>
      </c>
      <c r="AE79" s="22"/>
      <c r="AF79" s="22">
        <v>136.99</v>
      </c>
      <c r="AG79" s="22">
        <v>136.99</v>
      </c>
      <c r="AH79" s="22">
        <v>136.99</v>
      </c>
      <c r="AI79" s="22">
        <v>137.02000000000001</v>
      </c>
      <c r="AJ79" s="22">
        <v>137.02000000000001</v>
      </c>
    </row>
    <row r="80" spans="2:36" x14ac:dyDescent="0.35">
      <c r="B80" s="46" t="s">
        <v>207</v>
      </c>
      <c r="C80" s="46"/>
      <c r="D80" s="46"/>
      <c r="E80" s="47"/>
      <c r="F80" s="47"/>
      <c r="G80" s="37">
        <f>SUM(G61:G79)</f>
        <v>2560019.2599999998</v>
      </c>
      <c r="H80" s="37">
        <f>SUM(H61:H79)</f>
        <v>1217412.4700000002</v>
      </c>
      <c r="I80" s="37">
        <f>SUM(I61:I79)</f>
        <v>267739.37000000005</v>
      </c>
      <c r="J80" s="37"/>
      <c r="K80" s="37">
        <f t="shared" ref="K80:AD80" si="62">SUM(K61:K79)</f>
        <v>125438.17999999998</v>
      </c>
      <c r="L80" s="37">
        <f t="shared" si="62"/>
        <v>199828.91</v>
      </c>
      <c r="M80" s="37">
        <f t="shared" si="62"/>
        <v>198106.46000000005</v>
      </c>
      <c r="N80" s="37">
        <f t="shared" si="62"/>
        <v>204406.46</v>
      </c>
      <c r="O80" s="37">
        <f t="shared" si="62"/>
        <v>195570.47000000003</v>
      </c>
      <c r="P80" s="37">
        <f t="shared" si="62"/>
        <v>234833.92000000001</v>
      </c>
      <c r="Q80" s="37">
        <f t="shared" si="62"/>
        <v>195968.63000000003</v>
      </c>
      <c r="R80" s="37">
        <f t="shared" si="62"/>
        <v>186419.58000000002</v>
      </c>
      <c r="S80" s="37">
        <f t="shared" si="62"/>
        <v>169908.78</v>
      </c>
      <c r="T80" s="37">
        <f t="shared" si="62"/>
        <v>215954.05000000002</v>
      </c>
      <c r="U80" s="37">
        <f t="shared" si="62"/>
        <v>170438.94000000003</v>
      </c>
      <c r="V80" s="37">
        <f t="shared" si="62"/>
        <v>199183.74</v>
      </c>
      <c r="W80" s="37">
        <f t="shared" si="62"/>
        <v>115292.29000000001</v>
      </c>
      <c r="X80" s="37">
        <f t="shared" si="62"/>
        <v>148668.85</v>
      </c>
      <c r="Y80" s="37">
        <f t="shared" si="62"/>
        <v>196088.93999999997</v>
      </c>
      <c r="Z80" s="37">
        <f t="shared" si="62"/>
        <v>90358.010000000009</v>
      </c>
      <c r="AA80" s="37">
        <f t="shared" si="62"/>
        <v>174601.32</v>
      </c>
      <c r="AB80" s="37">
        <f t="shared" si="62"/>
        <v>175032.61000000002</v>
      </c>
      <c r="AC80" s="37">
        <f t="shared" si="62"/>
        <v>101233.87000000001</v>
      </c>
      <c r="AD80" s="37">
        <f t="shared" si="62"/>
        <v>119231.50999999997</v>
      </c>
      <c r="AE80" s="37"/>
      <c r="AF80" s="37">
        <f>SUM(AF61:AF79)</f>
        <v>123190.85</v>
      </c>
      <c r="AG80" s="37">
        <f>SUM(AG61:AG79)</f>
        <v>103804.68</v>
      </c>
      <c r="AH80" s="37">
        <f>SUM(AH61:AH79)</f>
        <v>133870.68</v>
      </c>
      <c r="AI80" s="37">
        <f>SUM(AI61:AI79)</f>
        <v>173818.59000000003</v>
      </c>
      <c r="AJ80" s="37">
        <f>SUM(AJ61:AJ79)</f>
        <v>93920.780000000028</v>
      </c>
    </row>
    <row r="81" spans="2:36" x14ac:dyDescent="0.35">
      <c r="B81" s="32" t="s">
        <v>208</v>
      </c>
      <c r="C81" s="32"/>
      <c r="D81" s="32"/>
      <c r="E81" s="33"/>
      <c r="F81" s="33"/>
      <c r="G81" s="32"/>
      <c r="H81" s="34"/>
      <c r="I81" s="34"/>
      <c r="J81" s="32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</row>
    <row r="82" spans="2:36" x14ac:dyDescent="0.35">
      <c r="B82" s="20" t="s">
        <v>209</v>
      </c>
      <c r="C82" s="20"/>
      <c r="D82" s="20"/>
      <c r="E82" s="21"/>
      <c r="F82" s="21" t="s">
        <v>211</v>
      </c>
      <c r="G82" s="22">
        <f t="shared" ref="G82" si="63">SUM(K82:X82)</f>
        <v>327606.94999999995</v>
      </c>
      <c r="H82" s="22">
        <f>SUM(Y82:AH82)</f>
        <v>208076.26</v>
      </c>
      <c r="I82" s="22">
        <f t="shared" ref="I82" si="64">SUM(AI82:AJ82)</f>
        <v>42113.56</v>
      </c>
      <c r="J82" s="22"/>
      <c r="K82" s="22">
        <v>15914.400000000001</v>
      </c>
      <c r="L82" s="22">
        <v>25747.35</v>
      </c>
      <c r="M82" s="22">
        <v>24350.730000000003</v>
      </c>
      <c r="N82" s="22">
        <v>27564.780000000002</v>
      </c>
      <c r="O82" s="22">
        <v>26850.37</v>
      </c>
      <c r="P82" s="22">
        <v>32147.68</v>
      </c>
      <c r="Q82" s="22">
        <v>25762.86</v>
      </c>
      <c r="R82" s="22">
        <v>23034.32</v>
      </c>
      <c r="S82" s="22">
        <v>20439.82</v>
      </c>
      <c r="T82" s="22">
        <v>28973.200000000001</v>
      </c>
      <c r="U82" s="22">
        <v>19867.52</v>
      </c>
      <c r="V82" s="22">
        <v>25872.719999999998</v>
      </c>
      <c r="W82" s="22">
        <v>12533.85</v>
      </c>
      <c r="X82" s="22">
        <v>18547.349999999999</v>
      </c>
      <c r="Y82" s="22">
        <v>38377.14</v>
      </c>
      <c r="Z82" s="22">
        <v>13327.810000000001</v>
      </c>
      <c r="AA82" s="22">
        <v>34425.410000000003</v>
      </c>
      <c r="AB82" s="22">
        <v>31941.850000000002</v>
      </c>
      <c r="AC82" s="22">
        <v>13249.470000000001</v>
      </c>
      <c r="AD82" s="22">
        <v>17858.09</v>
      </c>
      <c r="AE82" s="22"/>
      <c r="AF82" s="22">
        <v>21555.68</v>
      </c>
      <c r="AG82" s="22">
        <v>14440.289999999999</v>
      </c>
      <c r="AH82" s="22">
        <v>22900.520000000004</v>
      </c>
      <c r="AI82" s="22">
        <v>28336.949999999997</v>
      </c>
      <c r="AJ82" s="22">
        <v>13776.609999999999</v>
      </c>
    </row>
    <row r="83" spans="2:36" x14ac:dyDescent="0.35">
      <c r="B83" s="20" t="s">
        <v>212</v>
      </c>
      <c r="C83" s="20"/>
      <c r="D83" s="20"/>
      <c r="E83" s="21"/>
      <c r="F83" s="21" t="s">
        <v>214</v>
      </c>
      <c r="G83" s="22">
        <f t="shared" ref="G83:G84" si="65">SUM(K83:X83)</f>
        <v>0</v>
      </c>
      <c r="H83" s="22">
        <f>SUM(Y83:AH83)</f>
        <v>280.26</v>
      </c>
      <c r="I83" s="22">
        <f t="shared" ref="I83:I84" si="66">SUM(AI83:AJ83)</f>
        <v>83.43</v>
      </c>
      <c r="J83" s="22"/>
      <c r="K83" s="22">
        <v>0</v>
      </c>
      <c r="L83" s="22">
        <v>0</v>
      </c>
      <c r="M83" s="22">
        <v>0</v>
      </c>
      <c r="N83" s="22">
        <v>0</v>
      </c>
      <c r="O83" s="22">
        <v>0</v>
      </c>
      <c r="P83" s="22">
        <v>0</v>
      </c>
      <c r="Q83" s="22">
        <v>0</v>
      </c>
      <c r="R83" s="22">
        <v>0</v>
      </c>
      <c r="S83" s="22">
        <v>0</v>
      </c>
      <c r="T83" s="22">
        <v>0</v>
      </c>
      <c r="U83" s="22">
        <v>0</v>
      </c>
      <c r="V83" s="22">
        <v>0</v>
      </c>
      <c r="W83" s="22">
        <v>0</v>
      </c>
      <c r="X83" s="22">
        <v>0</v>
      </c>
      <c r="Y83" s="22">
        <v>146.79</v>
      </c>
      <c r="Z83" s="22">
        <v>0</v>
      </c>
      <c r="AA83" s="22">
        <v>53.07</v>
      </c>
      <c r="AB83" s="22">
        <v>80.400000000000006</v>
      </c>
      <c r="AC83" s="22">
        <v>0</v>
      </c>
      <c r="AD83" s="22">
        <v>0</v>
      </c>
      <c r="AE83" s="22"/>
      <c r="AF83" s="22">
        <v>0</v>
      </c>
      <c r="AG83" s="22">
        <v>0</v>
      </c>
      <c r="AH83" s="22">
        <v>0</v>
      </c>
      <c r="AI83" s="22">
        <v>83.43</v>
      </c>
      <c r="AJ83" s="22">
        <v>0</v>
      </c>
    </row>
    <row r="84" spans="2:36" x14ac:dyDescent="0.35">
      <c r="B84" s="20" t="s">
        <v>218</v>
      </c>
      <c r="C84" s="20"/>
      <c r="D84" s="20"/>
      <c r="E84" s="21"/>
      <c r="F84" s="21" t="s">
        <v>220</v>
      </c>
      <c r="G84" s="22">
        <f t="shared" si="65"/>
        <v>0</v>
      </c>
      <c r="H84" s="22">
        <f>SUM(Y84:AH84)</f>
        <v>533.05999999999995</v>
      </c>
      <c r="I84" s="22">
        <f t="shared" si="66"/>
        <v>7062.7499999999991</v>
      </c>
      <c r="J84" s="22"/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0</v>
      </c>
      <c r="Q84" s="22">
        <v>0</v>
      </c>
      <c r="R84" s="22">
        <v>0</v>
      </c>
      <c r="S84" s="22">
        <v>0</v>
      </c>
      <c r="T84" s="22">
        <v>0</v>
      </c>
      <c r="U84" s="22">
        <v>0</v>
      </c>
      <c r="V84" s="22">
        <v>0</v>
      </c>
      <c r="W84" s="22">
        <v>0</v>
      </c>
      <c r="X84" s="22">
        <v>0</v>
      </c>
      <c r="Y84" s="22">
        <v>0</v>
      </c>
      <c r="Z84" s="22">
        <v>144.76</v>
      </c>
      <c r="AA84" s="22">
        <v>0</v>
      </c>
      <c r="AB84" s="22">
        <v>136.79</v>
      </c>
      <c r="AC84" s="22">
        <v>0</v>
      </c>
      <c r="AD84" s="22">
        <v>0</v>
      </c>
      <c r="AE84" s="22"/>
      <c r="AF84" s="22">
        <v>251.51</v>
      </c>
      <c r="AG84" s="22">
        <v>0</v>
      </c>
      <c r="AH84" s="22">
        <v>0</v>
      </c>
      <c r="AI84" s="22">
        <v>7003.3099999999995</v>
      </c>
      <c r="AJ84" s="22">
        <v>59.44</v>
      </c>
    </row>
    <row r="85" spans="2:36" x14ac:dyDescent="0.35">
      <c r="B85" s="46" t="s">
        <v>224</v>
      </c>
      <c r="C85" s="46"/>
      <c r="D85" s="46"/>
      <c r="E85" s="47"/>
      <c r="F85" s="47"/>
      <c r="G85" s="37">
        <f>SUM(G82:G84)</f>
        <v>327606.94999999995</v>
      </c>
      <c r="H85" s="37">
        <f>SUM(H82:H84)</f>
        <v>208889.58000000002</v>
      </c>
      <c r="I85" s="37">
        <f>SUM(I82:I84)</f>
        <v>49259.74</v>
      </c>
      <c r="J85" s="37"/>
      <c r="K85" s="37">
        <f t="shared" ref="K85:AD85" si="67">SUM(K82:K84)</f>
        <v>15914.400000000001</v>
      </c>
      <c r="L85" s="37">
        <f t="shared" si="67"/>
        <v>25747.35</v>
      </c>
      <c r="M85" s="37">
        <f t="shared" si="67"/>
        <v>24350.730000000003</v>
      </c>
      <c r="N85" s="37">
        <f t="shared" si="67"/>
        <v>27564.780000000002</v>
      </c>
      <c r="O85" s="37">
        <f t="shared" si="67"/>
        <v>26850.37</v>
      </c>
      <c r="P85" s="37">
        <f t="shared" si="67"/>
        <v>32147.68</v>
      </c>
      <c r="Q85" s="37">
        <f t="shared" si="67"/>
        <v>25762.86</v>
      </c>
      <c r="R85" s="37">
        <f t="shared" si="67"/>
        <v>23034.32</v>
      </c>
      <c r="S85" s="37">
        <f t="shared" si="67"/>
        <v>20439.82</v>
      </c>
      <c r="T85" s="37">
        <f t="shared" si="67"/>
        <v>28973.200000000001</v>
      </c>
      <c r="U85" s="37">
        <f t="shared" si="67"/>
        <v>19867.52</v>
      </c>
      <c r="V85" s="37">
        <f t="shared" si="67"/>
        <v>25872.719999999998</v>
      </c>
      <c r="W85" s="37">
        <f t="shared" si="67"/>
        <v>12533.85</v>
      </c>
      <c r="X85" s="37">
        <f t="shared" si="67"/>
        <v>18547.349999999999</v>
      </c>
      <c r="Y85" s="37">
        <f t="shared" si="67"/>
        <v>38523.93</v>
      </c>
      <c r="Z85" s="37">
        <f t="shared" si="67"/>
        <v>13472.570000000002</v>
      </c>
      <c r="AA85" s="37">
        <f t="shared" si="67"/>
        <v>34478.480000000003</v>
      </c>
      <c r="AB85" s="37">
        <f t="shared" si="67"/>
        <v>32159.040000000005</v>
      </c>
      <c r="AC85" s="37">
        <f t="shared" si="67"/>
        <v>13249.470000000001</v>
      </c>
      <c r="AD85" s="37">
        <f t="shared" si="67"/>
        <v>17858.09</v>
      </c>
      <c r="AE85" s="37"/>
      <c r="AF85" s="37">
        <f>SUM(AF82:AF84)</f>
        <v>21807.19</v>
      </c>
      <c r="AG85" s="37">
        <f>SUM(AG82:AG84)</f>
        <v>14440.289999999999</v>
      </c>
      <c r="AH85" s="37">
        <f>SUM(AH82:AH84)</f>
        <v>22900.520000000004</v>
      </c>
      <c r="AI85" s="37">
        <f>SUM(AI82:AI84)</f>
        <v>35423.689999999995</v>
      </c>
      <c r="AJ85" s="37">
        <f>SUM(AJ82:AJ84)</f>
        <v>13836.05</v>
      </c>
    </row>
    <row r="86" spans="2:36" x14ac:dyDescent="0.35">
      <c r="B86" s="41" t="s">
        <v>225</v>
      </c>
      <c r="C86" s="41"/>
      <c r="D86" s="41"/>
      <c r="E86" s="42"/>
      <c r="F86" s="42"/>
      <c r="G86" s="43">
        <f>SUM(G52,G59,G80,G85:G85)</f>
        <v>7609053.4499999993</v>
      </c>
      <c r="H86" s="43">
        <f>SUM(H52,H59,H80,H85:H85)</f>
        <v>4980630.540000001</v>
      </c>
      <c r="I86" s="43">
        <f>SUM(I52,I59,I80,I85:I85)</f>
        <v>965387.6100000001</v>
      </c>
      <c r="J86" s="43"/>
      <c r="K86" s="43">
        <f t="shared" ref="K86:AD86" si="68">SUM(K52,K59,K80,K85:K85)</f>
        <v>454614.61000000004</v>
      </c>
      <c r="L86" s="43">
        <f t="shared" si="68"/>
        <v>589523.51</v>
      </c>
      <c r="M86" s="43">
        <f t="shared" si="68"/>
        <v>563688.04</v>
      </c>
      <c r="N86" s="43">
        <f t="shared" si="68"/>
        <v>576477.36</v>
      </c>
      <c r="O86" s="43">
        <f t="shared" si="68"/>
        <v>489534.98000000004</v>
      </c>
      <c r="P86" s="43">
        <f t="shared" si="68"/>
        <v>734263.95000000007</v>
      </c>
      <c r="Q86" s="43">
        <f t="shared" si="68"/>
        <v>640509.30999999994</v>
      </c>
      <c r="R86" s="43">
        <f t="shared" si="68"/>
        <v>604136.06999999995</v>
      </c>
      <c r="S86" s="43">
        <f t="shared" si="68"/>
        <v>532227.40999999992</v>
      </c>
      <c r="T86" s="43">
        <f t="shared" si="68"/>
        <v>629515.62</v>
      </c>
      <c r="U86" s="43">
        <f t="shared" si="68"/>
        <v>477528.26000000013</v>
      </c>
      <c r="V86" s="43">
        <f t="shared" si="68"/>
        <v>524650.23</v>
      </c>
      <c r="W86" s="43">
        <f t="shared" si="68"/>
        <v>350422.98</v>
      </c>
      <c r="X86" s="43">
        <f t="shared" si="68"/>
        <v>441961.11999999965</v>
      </c>
      <c r="Y86" s="43">
        <f t="shared" si="68"/>
        <v>969445.96000000008</v>
      </c>
      <c r="Z86" s="43">
        <f t="shared" si="68"/>
        <v>320921.01</v>
      </c>
      <c r="AA86" s="43">
        <f t="shared" si="68"/>
        <v>795387.90999999992</v>
      </c>
      <c r="AB86" s="43">
        <f t="shared" si="68"/>
        <v>648453.17000000004</v>
      </c>
      <c r="AC86" s="43">
        <f t="shared" si="68"/>
        <v>375244.20000000007</v>
      </c>
      <c r="AD86" s="43">
        <f t="shared" si="68"/>
        <v>485722.65</v>
      </c>
      <c r="AE86" s="43"/>
      <c r="AF86" s="43">
        <f>SUM(AF52,AF59,AF80,AF85:AF85)</f>
        <v>447353.55</v>
      </c>
      <c r="AG86" s="43">
        <f>SUM(AG52,AG59,AG80,AG85:AG85)</f>
        <v>503543.3</v>
      </c>
      <c r="AH86" s="43">
        <f>SUM(AH52,AH59,AH80,AH85:AH85)</f>
        <v>434558.79</v>
      </c>
      <c r="AI86" s="43">
        <f>SUM(AI52,AI59,AI80,AI85:AI85)</f>
        <v>652560.01</v>
      </c>
      <c r="AJ86" s="43">
        <f>SUM(AJ52,AJ59,AJ80,AJ85:AJ85)</f>
        <v>312827.60000000003</v>
      </c>
    </row>
    <row r="87" spans="2:36" x14ac:dyDescent="0.35">
      <c r="B87" s="48" t="s">
        <v>226</v>
      </c>
      <c r="C87" s="48"/>
      <c r="D87" s="48"/>
      <c r="E87" s="48"/>
      <c r="F87" s="48"/>
      <c r="G87" s="49">
        <f>G37-G86</f>
        <v>1584071.5100000035</v>
      </c>
      <c r="H87" s="49">
        <f>H37-H86</f>
        <v>1487090.9799999986</v>
      </c>
      <c r="I87" s="49">
        <f>I37-I86</f>
        <v>501378.2100000002</v>
      </c>
      <c r="J87" s="49"/>
      <c r="K87" s="49">
        <f t="shared" ref="K87:AD87" si="69">K37-K86</f>
        <v>36955.969999999739</v>
      </c>
      <c r="L87" s="49">
        <f t="shared" si="69"/>
        <v>110698.73999999976</v>
      </c>
      <c r="M87" s="49">
        <f t="shared" si="69"/>
        <v>72791.889999999665</v>
      </c>
      <c r="N87" s="49">
        <f t="shared" si="69"/>
        <v>228529.8899999999</v>
      </c>
      <c r="O87" s="49">
        <f t="shared" si="69"/>
        <v>266572.5999999998</v>
      </c>
      <c r="P87" s="49">
        <f t="shared" si="69"/>
        <v>220360.55999999994</v>
      </c>
      <c r="Q87" s="49">
        <f t="shared" si="69"/>
        <v>54919.680000000051</v>
      </c>
      <c r="R87" s="49">
        <f t="shared" si="69"/>
        <v>32769.469999999856</v>
      </c>
      <c r="S87" s="49">
        <f t="shared" si="69"/>
        <v>94473.199999999953</v>
      </c>
      <c r="T87" s="49">
        <f t="shared" si="69"/>
        <v>105220.09999999998</v>
      </c>
      <c r="U87" s="49">
        <f t="shared" si="69"/>
        <v>14073.39999999979</v>
      </c>
      <c r="V87" s="49">
        <f t="shared" si="69"/>
        <v>248327.28000000026</v>
      </c>
      <c r="W87" s="49">
        <f t="shared" si="69"/>
        <v>37387.699999999895</v>
      </c>
      <c r="X87" s="49">
        <f t="shared" si="69"/>
        <v>60991.030000000144</v>
      </c>
      <c r="Y87" s="49">
        <f t="shared" si="69"/>
        <v>284350.38000000024</v>
      </c>
      <c r="Z87" s="49">
        <f t="shared" si="69"/>
        <v>75131.929999999877</v>
      </c>
      <c r="AA87" s="49">
        <f t="shared" si="69"/>
        <v>267334.51</v>
      </c>
      <c r="AB87" s="49">
        <f t="shared" si="69"/>
        <v>349852.91999999993</v>
      </c>
      <c r="AC87" s="49">
        <f t="shared" si="69"/>
        <v>-10602.680000000168</v>
      </c>
      <c r="AD87" s="49">
        <f t="shared" si="69"/>
        <v>73039.599999999977</v>
      </c>
      <c r="AE87" s="49"/>
      <c r="AF87" s="49">
        <f>AF37-AF86</f>
        <v>222138.47999999992</v>
      </c>
      <c r="AG87" s="49">
        <f>AG37-AG86</f>
        <v>-85056.950000000128</v>
      </c>
      <c r="AH87" s="49">
        <f>AH37-AH86</f>
        <v>310902.78999999986</v>
      </c>
      <c r="AI87" s="49">
        <f>AI37-AI86</f>
        <v>383906.41000000061</v>
      </c>
      <c r="AJ87" s="49">
        <f>AJ37-AJ86</f>
        <v>117471.79999999993</v>
      </c>
    </row>
    <row r="88" spans="2:36" x14ac:dyDescent="0.35">
      <c r="B88" s="44" t="s">
        <v>227</v>
      </c>
      <c r="C88" s="44"/>
      <c r="D88" s="44"/>
      <c r="E88" s="44"/>
      <c r="F88" s="44"/>
      <c r="G88" s="44"/>
      <c r="H88" s="45"/>
      <c r="I88" s="45"/>
      <c r="J88" s="44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</row>
    <row r="89" spans="2:36" x14ac:dyDescent="0.35">
      <c r="B89" s="20" t="s">
        <v>272</v>
      </c>
      <c r="C89" s="20"/>
      <c r="D89" s="5"/>
      <c r="E89" s="55"/>
      <c r="F89" s="70" t="s">
        <v>336</v>
      </c>
      <c r="G89" s="22">
        <f t="shared" ref="G89:G90" si="70">SUM(K89:X89)</f>
        <v>919.3399999999998</v>
      </c>
      <c r="H89" s="22">
        <f>SUM(Y89:AH89)</f>
        <v>205.29</v>
      </c>
      <c r="I89" s="22">
        <f t="shared" ref="I89:I90" si="71">SUM(AI89:AJ89)</f>
        <v>45.489999999999995</v>
      </c>
      <c r="J89" s="22"/>
      <c r="K89" s="22">
        <v>22.81</v>
      </c>
      <c r="L89" s="22">
        <v>22.81</v>
      </c>
      <c r="M89" s="22">
        <v>22.81</v>
      </c>
      <c r="N89" s="22">
        <v>22.81</v>
      </c>
      <c r="O89" s="22">
        <v>22.81</v>
      </c>
      <c r="P89" s="22">
        <v>22.81</v>
      </c>
      <c r="Q89" s="22">
        <v>22.81</v>
      </c>
      <c r="R89" s="22">
        <v>22.81</v>
      </c>
      <c r="S89" s="22">
        <v>22.81</v>
      </c>
      <c r="T89" s="22">
        <v>22.81</v>
      </c>
      <c r="U89" s="22">
        <v>22.81</v>
      </c>
      <c r="V89" s="22">
        <v>622.80999999999995</v>
      </c>
      <c r="W89" s="22">
        <v>22.81</v>
      </c>
      <c r="X89" s="22">
        <v>22.81</v>
      </c>
      <c r="Y89" s="22">
        <v>22.81</v>
      </c>
      <c r="Z89" s="22">
        <v>22.81</v>
      </c>
      <c r="AA89" s="22">
        <v>22.81</v>
      </c>
      <c r="AB89" s="22">
        <v>22.81</v>
      </c>
      <c r="AC89" s="22">
        <v>22.81</v>
      </c>
      <c r="AD89" s="22">
        <v>22.81</v>
      </c>
      <c r="AE89" s="22"/>
      <c r="AF89" s="22">
        <v>22.81</v>
      </c>
      <c r="AG89" s="22">
        <v>22.81</v>
      </c>
      <c r="AH89" s="22">
        <v>22.81</v>
      </c>
      <c r="AI89" s="22">
        <v>22.75</v>
      </c>
      <c r="AJ89" s="22">
        <v>22.74</v>
      </c>
    </row>
    <row r="90" spans="2:36" x14ac:dyDescent="0.35">
      <c r="B90" s="20" t="s">
        <v>228</v>
      </c>
      <c r="C90" s="20"/>
      <c r="D90" s="20"/>
      <c r="E90" s="21"/>
      <c r="F90" s="21" t="s">
        <v>230</v>
      </c>
      <c r="G90" s="22">
        <f t="shared" si="70"/>
        <v>0</v>
      </c>
      <c r="H90" s="22">
        <f>SUM(Y90:AH90)</f>
        <v>0</v>
      </c>
      <c r="I90" s="22">
        <f t="shared" si="71"/>
        <v>0</v>
      </c>
      <c r="J90" s="22"/>
      <c r="K90" s="22">
        <v>0</v>
      </c>
      <c r="L90" s="22">
        <v>0</v>
      </c>
      <c r="M90" s="22">
        <v>0</v>
      </c>
      <c r="N90" s="22">
        <v>0</v>
      </c>
      <c r="O90" s="22">
        <v>0</v>
      </c>
      <c r="P90" s="22">
        <v>0</v>
      </c>
      <c r="Q90" s="22">
        <v>0</v>
      </c>
      <c r="R90" s="22">
        <v>0</v>
      </c>
      <c r="S90" s="22">
        <v>0</v>
      </c>
      <c r="T90" s="22">
        <v>0</v>
      </c>
      <c r="U90" s="22">
        <v>0</v>
      </c>
      <c r="V90" s="22">
        <v>0</v>
      </c>
      <c r="W90" s="22">
        <v>0</v>
      </c>
      <c r="X90" s="22">
        <v>0</v>
      </c>
      <c r="Y90" s="22">
        <v>0</v>
      </c>
      <c r="Z90" s="22">
        <v>0</v>
      </c>
      <c r="AA90" s="22">
        <v>0</v>
      </c>
      <c r="AB90" s="22">
        <v>0</v>
      </c>
      <c r="AC90" s="22">
        <v>0</v>
      </c>
      <c r="AD90" s="22">
        <v>0</v>
      </c>
      <c r="AE90" s="22"/>
      <c r="AF90" s="22">
        <v>0</v>
      </c>
      <c r="AG90" s="22">
        <v>0</v>
      </c>
      <c r="AH90" s="22">
        <v>0</v>
      </c>
      <c r="AI90" s="22">
        <v>0</v>
      </c>
      <c r="AJ90" s="22">
        <v>0</v>
      </c>
    </row>
    <row r="91" spans="2:36" x14ac:dyDescent="0.35">
      <c r="B91" s="20" t="s">
        <v>273</v>
      </c>
      <c r="C91" s="20"/>
      <c r="D91" s="5"/>
      <c r="E91" s="55"/>
      <c r="F91" s="70" t="s">
        <v>337</v>
      </c>
      <c r="G91" s="22">
        <f t="shared" ref="G91:G92" si="72">SUM(K91:X91)</f>
        <v>0</v>
      </c>
      <c r="H91" s="22">
        <f>SUM(Y91:AH91)</f>
        <v>0</v>
      </c>
      <c r="I91" s="22">
        <f t="shared" ref="I91:I92" si="73">SUM(AI91:AJ91)</f>
        <v>21345.03</v>
      </c>
      <c r="J91" s="22"/>
      <c r="K91" s="22">
        <v>0</v>
      </c>
      <c r="L91" s="22">
        <v>0</v>
      </c>
      <c r="M91" s="22">
        <v>0</v>
      </c>
      <c r="N91" s="22">
        <v>0</v>
      </c>
      <c r="O91" s="22">
        <v>0</v>
      </c>
      <c r="P91" s="22">
        <v>0</v>
      </c>
      <c r="Q91" s="22">
        <v>0</v>
      </c>
      <c r="R91" s="22">
        <v>0</v>
      </c>
      <c r="S91" s="22">
        <v>0</v>
      </c>
      <c r="T91" s="22">
        <v>0</v>
      </c>
      <c r="U91" s="22">
        <v>0</v>
      </c>
      <c r="V91" s="22">
        <v>0</v>
      </c>
      <c r="W91" s="22">
        <v>0</v>
      </c>
      <c r="X91" s="22">
        <v>0</v>
      </c>
      <c r="Y91" s="22">
        <v>0</v>
      </c>
      <c r="Z91" s="22">
        <v>0</v>
      </c>
      <c r="AA91" s="22">
        <v>0</v>
      </c>
      <c r="AB91" s="22">
        <v>0</v>
      </c>
      <c r="AC91" s="22">
        <v>0</v>
      </c>
      <c r="AD91" s="22">
        <v>0</v>
      </c>
      <c r="AE91" s="22"/>
      <c r="AF91" s="22">
        <v>0</v>
      </c>
      <c r="AG91" s="22">
        <v>0</v>
      </c>
      <c r="AH91" s="22">
        <v>0</v>
      </c>
      <c r="AI91" s="22">
        <v>21345.03</v>
      </c>
      <c r="AJ91" s="22">
        <v>0</v>
      </c>
    </row>
    <row r="92" spans="2:36" x14ac:dyDescent="0.35">
      <c r="B92" s="20" t="s">
        <v>274</v>
      </c>
      <c r="C92" s="20"/>
      <c r="D92" s="5"/>
      <c r="E92" s="55"/>
      <c r="F92" s="70" t="s">
        <v>335</v>
      </c>
      <c r="G92" s="22">
        <f t="shared" si="72"/>
        <v>0</v>
      </c>
      <c r="H92" s="22">
        <f>SUM(Y92:AH92)</f>
        <v>0</v>
      </c>
      <c r="I92" s="22">
        <f t="shared" si="73"/>
        <v>0</v>
      </c>
      <c r="J92" s="22"/>
      <c r="K92" s="22">
        <v>0</v>
      </c>
      <c r="L92" s="22">
        <v>0</v>
      </c>
      <c r="M92" s="22">
        <v>0</v>
      </c>
      <c r="N92" s="22">
        <v>0</v>
      </c>
      <c r="O92" s="22">
        <v>0</v>
      </c>
      <c r="P92" s="22">
        <v>0</v>
      </c>
      <c r="Q92" s="22">
        <v>0</v>
      </c>
      <c r="R92" s="22">
        <v>0</v>
      </c>
      <c r="S92" s="22">
        <v>0</v>
      </c>
      <c r="T92" s="22">
        <v>0</v>
      </c>
      <c r="U92" s="22">
        <v>0</v>
      </c>
      <c r="V92" s="22">
        <v>0</v>
      </c>
      <c r="W92" s="22">
        <v>0</v>
      </c>
      <c r="X92" s="22">
        <v>0</v>
      </c>
      <c r="Y92" s="22">
        <v>0</v>
      </c>
      <c r="Z92" s="22">
        <v>0</v>
      </c>
      <c r="AA92" s="22">
        <v>0</v>
      </c>
      <c r="AB92" s="22">
        <v>0</v>
      </c>
      <c r="AC92" s="22">
        <v>0</v>
      </c>
      <c r="AD92" s="22">
        <v>0</v>
      </c>
      <c r="AE92" s="22"/>
      <c r="AF92" s="22">
        <v>0</v>
      </c>
      <c r="AG92" s="22">
        <v>0</v>
      </c>
      <c r="AH92" s="22">
        <v>0</v>
      </c>
      <c r="AI92" s="22">
        <v>0</v>
      </c>
      <c r="AJ92" s="22">
        <v>0</v>
      </c>
    </row>
    <row r="93" spans="2:36" x14ac:dyDescent="0.35">
      <c r="B93" s="44" t="s">
        <v>231</v>
      </c>
      <c r="C93" s="44"/>
      <c r="D93" s="44"/>
      <c r="E93" s="44"/>
      <c r="F93" s="44"/>
      <c r="G93" s="44"/>
      <c r="H93" s="45"/>
      <c r="I93" s="45"/>
      <c r="J93" s="44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</row>
    <row r="94" spans="2:36" x14ac:dyDescent="0.35">
      <c r="B94" s="20" t="s">
        <v>232</v>
      </c>
      <c r="C94" s="20"/>
      <c r="D94" s="20"/>
      <c r="E94" s="21"/>
      <c r="F94" s="21" t="s">
        <v>234</v>
      </c>
      <c r="G94" s="22">
        <f t="shared" ref="G94:G103" si="74">SUM(K94:X94)</f>
        <v>38888.919999999991</v>
      </c>
      <c r="H94" s="22">
        <f t="shared" ref="H94:H103" si="75">SUM(Y94:AH94)</f>
        <v>25000.019999999997</v>
      </c>
      <c r="I94" s="22">
        <f t="shared" ref="I94:I103" si="76">SUM(AI94:AJ94)</f>
        <v>5555.5</v>
      </c>
      <c r="J94" s="22"/>
      <c r="K94" s="22">
        <v>2777.78</v>
      </c>
      <c r="L94" s="22">
        <v>2777.78</v>
      </c>
      <c r="M94" s="22">
        <v>2777.78</v>
      </c>
      <c r="N94" s="22">
        <v>2777.78</v>
      </c>
      <c r="O94" s="22">
        <v>2777.78</v>
      </c>
      <c r="P94" s="22">
        <v>2777.78</v>
      </c>
      <c r="Q94" s="22">
        <v>2777.78</v>
      </c>
      <c r="R94" s="22">
        <v>2777.78</v>
      </c>
      <c r="S94" s="22">
        <v>2777.78</v>
      </c>
      <c r="T94" s="22">
        <v>2777.78</v>
      </c>
      <c r="U94" s="22">
        <v>2777.78</v>
      </c>
      <c r="V94" s="22">
        <v>2777.78</v>
      </c>
      <c r="W94" s="22">
        <v>2777.78</v>
      </c>
      <c r="X94" s="22">
        <v>2777.78</v>
      </c>
      <c r="Y94" s="22">
        <v>2777.78</v>
      </c>
      <c r="Z94" s="22">
        <v>2777.78</v>
      </c>
      <c r="AA94" s="22">
        <v>2777.78</v>
      </c>
      <c r="AB94" s="22">
        <v>2777.78</v>
      </c>
      <c r="AC94" s="22">
        <v>2777.78</v>
      </c>
      <c r="AD94" s="22">
        <v>2777.78</v>
      </c>
      <c r="AE94" s="22"/>
      <c r="AF94" s="22">
        <v>2777.78</v>
      </c>
      <c r="AG94" s="22">
        <v>2777.78</v>
      </c>
      <c r="AH94" s="22">
        <v>2777.78</v>
      </c>
      <c r="AI94" s="22">
        <v>2777.75</v>
      </c>
      <c r="AJ94" s="22">
        <v>2777.75</v>
      </c>
    </row>
    <row r="95" spans="2:36" x14ac:dyDescent="0.35">
      <c r="B95" s="20" t="s">
        <v>198</v>
      </c>
      <c r="C95" s="20"/>
      <c r="D95" s="20"/>
      <c r="E95" s="21"/>
      <c r="F95" s="21" t="s">
        <v>200</v>
      </c>
      <c r="G95" s="22">
        <f t="shared" si="74"/>
        <v>11456.8</v>
      </c>
      <c r="H95" s="22">
        <f t="shared" si="75"/>
        <v>6100.9299999999994</v>
      </c>
      <c r="I95" s="22">
        <f t="shared" si="76"/>
        <v>2586.36</v>
      </c>
      <c r="J95" s="22"/>
      <c r="K95" s="22">
        <v>799.81999999999994</v>
      </c>
      <c r="L95" s="22">
        <v>444.81</v>
      </c>
      <c r="M95" s="22">
        <v>495.38</v>
      </c>
      <c r="N95" s="22">
        <v>403.71</v>
      </c>
      <c r="O95" s="22">
        <v>514.29000000000008</v>
      </c>
      <c r="P95" s="22">
        <v>483.63000000000005</v>
      </c>
      <c r="Q95" s="22">
        <v>1188.2500000000002</v>
      </c>
      <c r="R95" s="22">
        <v>414.7</v>
      </c>
      <c r="S95" s="22">
        <v>396.35</v>
      </c>
      <c r="T95" s="22">
        <v>623.45000000000005</v>
      </c>
      <c r="U95" s="22">
        <v>748.73</v>
      </c>
      <c r="V95" s="22">
        <v>1240.79</v>
      </c>
      <c r="W95" s="22">
        <v>3343.84</v>
      </c>
      <c r="X95" s="22">
        <v>359.05000000000007</v>
      </c>
      <c r="Y95" s="22">
        <v>1091.3</v>
      </c>
      <c r="Z95" s="22">
        <v>510.10999999999996</v>
      </c>
      <c r="AA95" s="22">
        <v>1075.8</v>
      </c>
      <c r="AB95" s="22">
        <v>1024.6099999999999</v>
      </c>
      <c r="AC95" s="22">
        <v>391.81999999999994</v>
      </c>
      <c r="AD95" s="22">
        <v>458.33</v>
      </c>
      <c r="AE95" s="22"/>
      <c r="AF95" s="22">
        <v>572.55000000000007</v>
      </c>
      <c r="AG95" s="22">
        <v>483.67</v>
      </c>
      <c r="AH95" s="22">
        <v>492.73999999999995</v>
      </c>
      <c r="AI95" s="22">
        <v>1653.26</v>
      </c>
      <c r="AJ95" s="22">
        <v>933.1</v>
      </c>
    </row>
    <row r="96" spans="2:36" x14ac:dyDescent="0.35">
      <c r="B96" s="20" t="s">
        <v>265</v>
      </c>
      <c r="C96" s="20"/>
      <c r="D96" s="5"/>
      <c r="E96" s="55"/>
      <c r="F96" s="70" t="s">
        <v>346</v>
      </c>
      <c r="G96" s="22">
        <f t="shared" si="74"/>
        <v>70098.549999999988</v>
      </c>
      <c r="H96" s="22">
        <f t="shared" si="75"/>
        <v>0</v>
      </c>
      <c r="I96" s="22">
        <f t="shared" si="76"/>
        <v>0</v>
      </c>
      <c r="J96" s="22"/>
      <c r="K96" s="22">
        <v>5099.42</v>
      </c>
      <c r="L96" s="22">
        <v>2852.11</v>
      </c>
      <c r="M96" s="22">
        <v>7921.46</v>
      </c>
      <c r="N96" s="22">
        <v>4940.1899999999996</v>
      </c>
      <c r="O96" s="22">
        <v>1989.73</v>
      </c>
      <c r="P96" s="22">
        <v>9028.02</v>
      </c>
      <c r="Q96" s="22">
        <v>4084.5</v>
      </c>
      <c r="R96" s="22">
        <v>13968.28</v>
      </c>
      <c r="S96" s="22">
        <v>6278.84</v>
      </c>
      <c r="T96" s="22">
        <v>2657.53</v>
      </c>
      <c r="U96" s="22">
        <v>5864.96</v>
      </c>
      <c r="V96" s="22">
        <v>3015.91</v>
      </c>
      <c r="W96" s="22">
        <v>381.67</v>
      </c>
      <c r="X96" s="22">
        <v>2015.93</v>
      </c>
      <c r="Y96" s="22">
        <v>0</v>
      </c>
      <c r="Z96" s="22">
        <v>0</v>
      </c>
      <c r="AA96" s="22">
        <v>0</v>
      </c>
      <c r="AB96" s="22">
        <v>0</v>
      </c>
      <c r="AC96" s="22">
        <v>0</v>
      </c>
      <c r="AD96" s="22">
        <v>0</v>
      </c>
      <c r="AE96" s="22"/>
      <c r="AF96" s="22">
        <v>0</v>
      </c>
      <c r="AG96" s="22">
        <v>0</v>
      </c>
      <c r="AH96" s="22">
        <v>0</v>
      </c>
      <c r="AI96" s="22">
        <v>0</v>
      </c>
      <c r="AJ96" s="22">
        <v>0</v>
      </c>
    </row>
    <row r="97" spans="2:36" x14ac:dyDescent="0.35">
      <c r="B97" s="20" t="s">
        <v>235</v>
      </c>
      <c r="C97" s="20"/>
      <c r="D97" s="20"/>
      <c r="E97" s="21"/>
      <c r="F97" s="21" t="s">
        <v>237</v>
      </c>
      <c r="G97" s="22">
        <f t="shared" si="74"/>
        <v>0</v>
      </c>
      <c r="H97" s="22">
        <f t="shared" si="75"/>
        <v>0</v>
      </c>
      <c r="I97" s="22">
        <f t="shared" si="76"/>
        <v>0</v>
      </c>
      <c r="J97" s="22"/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2">
        <v>0</v>
      </c>
      <c r="Q97" s="22">
        <v>0</v>
      </c>
      <c r="R97" s="22">
        <v>0</v>
      </c>
      <c r="S97" s="22">
        <v>0</v>
      </c>
      <c r="T97" s="22">
        <v>0</v>
      </c>
      <c r="U97" s="22">
        <v>0</v>
      </c>
      <c r="V97" s="22">
        <v>0</v>
      </c>
      <c r="W97" s="22">
        <v>0</v>
      </c>
      <c r="X97" s="22">
        <v>0</v>
      </c>
      <c r="Y97" s="22">
        <v>0</v>
      </c>
      <c r="Z97" s="22">
        <v>0</v>
      </c>
      <c r="AA97" s="22">
        <v>0</v>
      </c>
      <c r="AB97" s="22">
        <v>0</v>
      </c>
      <c r="AC97" s="22">
        <v>0</v>
      </c>
      <c r="AD97" s="22">
        <v>0</v>
      </c>
      <c r="AE97" s="22"/>
      <c r="AF97" s="22">
        <v>0</v>
      </c>
      <c r="AG97" s="22">
        <v>0</v>
      </c>
      <c r="AH97" s="22">
        <v>0</v>
      </c>
      <c r="AI97" s="22">
        <v>0</v>
      </c>
      <c r="AJ97" s="22">
        <v>0</v>
      </c>
    </row>
    <row r="98" spans="2:36" x14ac:dyDescent="0.35">
      <c r="B98" s="20" t="s">
        <v>268</v>
      </c>
      <c r="C98" s="20"/>
      <c r="D98" s="5"/>
      <c r="E98" s="55"/>
      <c r="F98" s="70" t="s">
        <v>347</v>
      </c>
      <c r="G98" s="22">
        <f t="shared" si="74"/>
        <v>33991.149999999994</v>
      </c>
      <c r="H98" s="22">
        <f t="shared" si="75"/>
        <v>21966.069999999996</v>
      </c>
      <c r="I98" s="22">
        <f t="shared" si="76"/>
        <v>4881.1699999999992</v>
      </c>
      <c r="J98" s="22"/>
      <c r="K98" s="22">
        <v>2440.4599999999996</v>
      </c>
      <c r="L98" s="22">
        <v>2440.7299999999996</v>
      </c>
      <c r="M98" s="22">
        <v>2440.7299999999996</v>
      </c>
      <c r="N98" s="22">
        <v>2261.9299999999998</v>
      </c>
      <c r="O98" s="22">
        <v>2440.7299999999996</v>
      </c>
      <c r="P98" s="22">
        <v>2440.7299999999996</v>
      </c>
      <c r="Q98" s="22">
        <v>2440.7299999999996</v>
      </c>
      <c r="R98" s="22">
        <v>2440.7299999999996</v>
      </c>
      <c r="S98" s="22">
        <v>2440.7299999999996</v>
      </c>
      <c r="T98" s="22">
        <v>2440.7299999999996</v>
      </c>
      <c r="U98" s="22">
        <v>2440.7299999999996</v>
      </c>
      <c r="V98" s="22">
        <v>2440.7299999999996</v>
      </c>
      <c r="W98" s="22">
        <v>2440.7299999999996</v>
      </c>
      <c r="X98" s="22">
        <v>2440.7299999999996</v>
      </c>
      <c r="Y98" s="22">
        <v>2440.2299999999996</v>
      </c>
      <c r="Z98" s="22">
        <v>2440.7299999999996</v>
      </c>
      <c r="AA98" s="22">
        <v>2440.7299999999996</v>
      </c>
      <c r="AB98" s="22">
        <v>2440.7299999999996</v>
      </c>
      <c r="AC98" s="22">
        <v>2440.7299999999996</v>
      </c>
      <c r="AD98" s="22">
        <v>2440.7299999999996</v>
      </c>
      <c r="AE98" s="22"/>
      <c r="AF98" s="22">
        <v>2440.7299999999996</v>
      </c>
      <c r="AG98" s="22">
        <v>2440.7299999999996</v>
      </c>
      <c r="AH98" s="22">
        <v>2440.7299999999996</v>
      </c>
      <c r="AI98" s="22">
        <v>2440.3699999999994</v>
      </c>
      <c r="AJ98" s="22">
        <v>2440.7999999999997</v>
      </c>
    </row>
    <row r="99" spans="2:36" x14ac:dyDescent="0.35">
      <c r="B99" s="20" t="s">
        <v>271</v>
      </c>
      <c r="C99" s="20"/>
      <c r="D99" s="5"/>
      <c r="E99" s="55"/>
      <c r="F99" s="70" t="s">
        <v>348</v>
      </c>
      <c r="G99" s="22">
        <f t="shared" si="74"/>
        <v>3570.11</v>
      </c>
      <c r="H99" s="22">
        <f t="shared" si="75"/>
        <v>2201.1799999999998</v>
      </c>
      <c r="I99" s="22">
        <f t="shared" si="76"/>
        <v>0</v>
      </c>
      <c r="J99" s="22"/>
      <c r="K99" s="22">
        <v>0</v>
      </c>
      <c r="L99" s="22">
        <v>0</v>
      </c>
      <c r="M99" s="22">
        <v>813</v>
      </c>
      <c r="N99" s="22">
        <v>416.42</v>
      </c>
      <c r="O99" s="22">
        <v>447.03</v>
      </c>
      <c r="P99" s="22">
        <v>1893.66</v>
      </c>
      <c r="Q99" s="22">
        <v>0</v>
      </c>
      <c r="R99" s="22">
        <v>0</v>
      </c>
      <c r="S99" s="22">
        <v>0</v>
      </c>
      <c r="T99" s="22">
        <v>0</v>
      </c>
      <c r="U99" s="22">
        <v>0</v>
      </c>
      <c r="V99" s="22">
        <v>0</v>
      </c>
      <c r="W99" s="22">
        <v>0</v>
      </c>
      <c r="X99" s="22">
        <v>0</v>
      </c>
      <c r="Y99" s="22">
        <v>1161.51</v>
      </c>
      <c r="Z99" s="22">
        <v>0</v>
      </c>
      <c r="AA99" s="22">
        <v>250</v>
      </c>
      <c r="AB99" s="22">
        <v>789.67</v>
      </c>
      <c r="AC99" s="22">
        <v>0</v>
      </c>
      <c r="AD99" s="22">
        <v>0</v>
      </c>
      <c r="AE99" s="22"/>
      <c r="AF99" s="22">
        <v>0</v>
      </c>
      <c r="AG99" s="22">
        <v>0</v>
      </c>
      <c r="AH99" s="22">
        <v>0</v>
      </c>
      <c r="AI99" s="22">
        <v>0</v>
      </c>
      <c r="AJ99" s="22">
        <v>0</v>
      </c>
    </row>
    <row r="100" spans="2:36" x14ac:dyDescent="0.35">
      <c r="B100" s="20" t="s">
        <v>201</v>
      </c>
      <c r="C100" s="20"/>
      <c r="D100" s="20"/>
      <c r="E100" s="21"/>
      <c r="F100" s="21" t="s">
        <v>203</v>
      </c>
      <c r="G100" s="22">
        <f t="shared" si="74"/>
        <v>3132.22</v>
      </c>
      <c r="H100" s="22">
        <f t="shared" si="75"/>
        <v>15724.680000000002</v>
      </c>
      <c r="I100" s="22">
        <f t="shared" si="76"/>
        <v>20346.48</v>
      </c>
      <c r="J100" s="22"/>
      <c r="K100" s="22">
        <v>203.98999999999995</v>
      </c>
      <c r="L100" s="22">
        <v>212.98999999999995</v>
      </c>
      <c r="M100" s="22">
        <v>204.00999999999996</v>
      </c>
      <c r="N100" s="22">
        <v>204.00999999999996</v>
      </c>
      <c r="O100" s="22">
        <v>204.01999999999995</v>
      </c>
      <c r="P100" s="22">
        <v>204.01999999999995</v>
      </c>
      <c r="Q100" s="22">
        <v>204.01999999999995</v>
      </c>
      <c r="R100" s="22">
        <v>535.57999999999993</v>
      </c>
      <c r="S100" s="22">
        <v>203.99999999999997</v>
      </c>
      <c r="T100" s="22">
        <v>139.51</v>
      </c>
      <c r="U100" s="22">
        <v>204.01999999999998</v>
      </c>
      <c r="V100" s="22">
        <v>204.03</v>
      </c>
      <c r="W100" s="22">
        <v>204.02</v>
      </c>
      <c r="X100" s="22">
        <v>204</v>
      </c>
      <c r="Y100" s="22">
        <v>5641.0699999999988</v>
      </c>
      <c r="Z100" s="22">
        <v>191.89</v>
      </c>
      <c r="AA100" s="22">
        <v>7720.06</v>
      </c>
      <c r="AB100" s="22">
        <v>188.2</v>
      </c>
      <c r="AC100" s="22">
        <v>188.2</v>
      </c>
      <c r="AD100" s="22">
        <v>188.22</v>
      </c>
      <c r="AE100" s="22"/>
      <c r="AF100" s="22">
        <v>188.21999999999997</v>
      </c>
      <c r="AG100" s="22">
        <v>1315.2200000000003</v>
      </c>
      <c r="AH100" s="22">
        <v>103.6</v>
      </c>
      <c r="AI100" s="22">
        <v>20338.89</v>
      </c>
      <c r="AJ100" s="22">
        <v>7.589999999999999</v>
      </c>
    </row>
    <row r="101" spans="2:36" x14ac:dyDescent="0.35">
      <c r="B101" s="20" t="s">
        <v>204</v>
      </c>
      <c r="C101" s="20"/>
      <c r="D101" s="20"/>
      <c r="E101" s="21"/>
      <c r="F101" s="21" t="s">
        <v>206</v>
      </c>
      <c r="G101" s="22">
        <f t="shared" si="74"/>
        <v>11790</v>
      </c>
      <c r="H101" s="22">
        <f t="shared" si="75"/>
        <v>0</v>
      </c>
      <c r="I101" s="22">
        <f t="shared" si="76"/>
        <v>0</v>
      </c>
      <c r="J101" s="22"/>
      <c r="K101" s="22">
        <v>842.14</v>
      </c>
      <c r="L101" s="22">
        <v>842.14</v>
      </c>
      <c r="M101" s="22">
        <v>842.14</v>
      </c>
      <c r="N101" s="22">
        <v>842.14</v>
      </c>
      <c r="O101" s="22">
        <v>842.14</v>
      </c>
      <c r="P101" s="22">
        <v>842.14</v>
      </c>
      <c r="Q101" s="22">
        <v>842.14</v>
      </c>
      <c r="R101" s="22">
        <v>842.14</v>
      </c>
      <c r="S101" s="22">
        <v>842.14</v>
      </c>
      <c r="T101" s="22">
        <v>842.14</v>
      </c>
      <c r="U101" s="22">
        <v>842.15</v>
      </c>
      <c r="V101" s="22">
        <v>842.15</v>
      </c>
      <c r="W101" s="22">
        <v>842.15</v>
      </c>
      <c r="X101" s="22">
        <v>842.15</v>
      </c>
      <c r="Y101" s="22">
        <v>0</v>
      </c>
      <c r="Z101" s="22">
        <v>0</v>
      </c>
      <c r="AA101" s="22">
        <v>0</v>
      </c>
      <c r="AB101" s="22">
        <v>0</v>
      </c>
      <c r="AC101" s="22">
        <v>0</v>
      </c>
      <c r="AD101" s="22">
        <v>0</v>
      </c>
      <c r="AE101" s="22"/>
      <c r="AF101" s="22">
        <v>0</v>
      </c>
      <c r="AG101" s="22">
        <v>0</v>
      </c>
      <c r="AH101" s="22">
        <v>0</v>
      </c>
      <c r="AI101" s="22">
        <v>0</v>
      </c>
      <c r="AJ101" s="22">
        <v>0</v>
      </c>
    </row>
    <row r="102" spans="2:36" x14ac:dyDescent="0.35">
      <c r="B102" s="20" t="s">
        <v>241</v>
      </c>
      <c r="C102" s="20"/>
      <c r="D102" s="20"/>
      <c r="E102" s="21"/>
      <c r="F102" s="21" t="s">
        <v>243</v>
      </c>
      <c r="G102" s="22">
        <f t="shared" si="74"/>
        <v>23432.329999999998</v>
      </c>
      <c r="H102" s="22">
        <f t="shared" si="75"/>
        <v>192208.07</v>
      </c>
      <c r="I102" s="22">
        <f t="shared" si="76"/>
        <v>2972.2</v>
      </c>
      <c r="J102" s="22"/>
      <c r="K102" s="22">
        <v>0</v>
      </c>
      <c r="L102" s="22">
        <v>458.33</v>
      </c>
      <c r="M102" s="22">
        <v>3325.5</v>
      </c>
      <c r="N102" s="22">
        <v>4148.1499999999996</v>
      </c>
      <c r="O102" s="22">
        <v>500</v>
      </c>
      <c r="P102" s="22">
        <v>2839.41</v>
      </c>
      <c r="Q102" s="22">
        <v>257</v>
      </c>
      <c r="R102" s="22">
        <v>0</v>
      </c>
      <c r="S102" s="22">
        <v>4767.28</v>
      </c>
      <c r="T102" s="22">
        <v>724.2</v>
      </c>
      <c r="U102" s="22">
        <v>2899.48</v>
      </c>
      <c r="V102" s="22">
        <v>3375.78</v>
      </c>
      <c r="W102" s="22">
        <v>137.19999999999999</v>
      </c>
      <c r="X102" s="22">
        <v>0</v>
      </c>
      <c r="Y102" s="22">
        <v>31179.52</v>
      </c>
      <c r="Z102" s="22">
        <v>3475</v>
      </c>
      <c r="AA102" s="22">
        <v>38282.959999999999</v>
      </c>
      <c r="AB102" s="22">
        <v>28717.199999999997</v>
      </c>
      <c r="AC102" s="22">
        <v>0</v>
      </c>
      <c r="AD102" s="22">
        <v>68554.67</v>
      </c>
      <c r="AE102" s="22"/>
      <c r="AF102" s="22">
        <v>5897.6</v>
      </c>
      <c r="AG102" s="22">
        <v>16101.12</v>
      </c>
      <c r="AH102" s="22">
        <v>0</v>
      </c>
      <c r="AI102" s="22">
        <v>0</v>
      </c>
      <c r="AJ102" s="22">
        <v>2972.2</v>
      </c>
    </row>
    <row r="103" spans="2:36" x14ac:dyDescent="0.35">
      <c r="B103" s="20" t="s">
        <v>244</v>
      </c>
      <c r="C103" s="20"/>
      <c r="D103" s="20"/>
      <c r="E103" s="21"/>
      <c r="F103" s="21" t="s">
        <v>246</v>
      </c>
      <c r="G103" s="22">
        <f t="shared" si="74"/>
        <v>0</v>
      </c>
      <c r="H103" s="22">
        <f t="shared" si="75"/>
        <v>0</v>
      </c>
      <c r="I103" s="22">
        <f t="shared" si="76"/>
        <v>0</v>
      </c>
      <c r="J103" s="22"/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0</v>
      </c>
      <c r="Q103" s="22">
        <v>0</v>
      </c>
      <c r="R103" s="22">
        <v>0</v>
      </c>
      <c r="S103" s="22">
        <v>0</v>
      </c>
      <c r="T103" s="22">
        <v>0</v>
      </c>
      <c r="U103" s="22">
        <v>0</v>
      </c>
      <c r="V103" s="22">
        <v>0</v>
      </c>
      <c r="W103" s="22">
        <v>0</v>
      </c>
      <c r="X103" s="22">
        <v>0</v>
      </c>
      <c r="Y103" s="22">
        <v>0</v>
      </c>
      <c r="Z103" s="22">
        <v>0</v>
      </c>
      <c r="AA103" s="22">
        <v>0</v>
      </c>
      <c r="AB103" s="22">
        <v>0</v>
      </c>
      <c r="AC103" s="22">
        <v>0</v>
      </c>
      <c r="AD103" s="22">
        <v>0</v>
      </c>
      <c r="AE103" s="22"/>
      <c r="AF103" s="22">
        <v>0</v>
      </c>
      <c r="AG103" s="22">
        <v>0</v>
      </c>
      <c r="AH103" s="22">
        <v>0</v>
      </c>
      <c r="AI103" s="22">
        <v>0</v>
      </c>
      <c r="AJ103" s="22">
        <v>0</v>
      </c>
    </row>
    <row r="104" spans="2:36" x14ac:dyDescent="0.35">
      <c r="B104" s="57" t="s">
        <v>276</v>
      </c>
      <c r="C104" s="57"/>
      <c r="D104" s="61"/>
      <c r="E104" s="62"/>
      <c r="F104" s="123"/>
      <c r="G104" s="51" cm="1">
        <f t="array" ref="G104">SUM(G87,G89:G92,-G94:G103)</f>
        <v>1388630.7700000035</v>
      </c>
      <c r="H104" s="51" cm="1">
        <f t="array" ref="H104">SUM(H87,H89:H92,-H94:H103)</f>
        <v>1224095.3199999987</v>
      </c>
      <c r="I104" s="51" cm="1">
        <f t="array" ref="I104">SUM(I87,I89:I92,-I94:I103)</f>
        <v>486427.02000000025</v>
      </c>
      <c r="J104" s="51"/>
      <c r="K104" s="51" cm="1">
        <f t="array" ref="K104">SUM(K87,K89:K92,-K94:K103)</f>
        <v>24815.16999999974</v>
      </c>
      <c r="L104" s="51" cm="1">
        <f t="array" ref="L104">SUM(L87,L89:L92,-L94:L103)</f>
        <v>100692.65999999976</v>
      </c>
      <c r="M104" s="51" cm="1">
        <f t="array" ref="M104">SUM(M87,M89:M92,-M94:M103)</f>
        <v>53994.699999999655</v>
      </c>
      <c r="N104" s="51" cm="1">
        <f t="array" ref="N104">SUM(N87,N89:N92,-N94:N103)</f>
        <v>212558.36999999988</v>
      </c>
      <c r="O104" s="51" cm="1">
        <f t="array" ref="O104">SUM(O87,O89:O92,-O94:O103)</f>
        <v>256879.68999999977</v>
      </c>
      <c r="P104" s="51" cm="1">
        <f t="array" ref="P104">SUM(P87,P89:P92,-P94:P103)</f>
        <v>199873.97999999992</v>
      </c>
      <c r="Q104" s="51" cm="1">
        <f t="array" ref="Q104">SUM(Q87,Q89:Q92,-Q94:Q103)</f>
        <v>43148.070000000058</v>
      </c>
      <c r="R104" s="51" cm="1">
        <f t="array" ref="R104">SUM(R87,R89:R92,-R94:R103)</f>
        <v>11813.069999999854</v>
      </c>
      <c r="S104" s="51" cm="1">
        <f t="array" ref="S104">SUM(S87,S89:S92,-S94:S103)</f>
        <v>76788.889999999956</v>
      </c>
      <c r="T104" s="51" cm="1">
        <f t="array" ref="T104">SUM(T87,T89:T92,-T94:T103)</f>
        <v>95037.569999999992</v>
      </c>
      <c r="U104" s="51" cm="1">
        <f t="array" ref="U104">SUM(U87,U89:U92,-U94:U103)</f>
        <v>-1681.64000000021</v>
      </c>
      <c r="V104" s="51" cm="1">
        <f t="array" ref="V104">SUM(V87,V89:V92,-V94:V103)</f>
        <v>235052.92000000025</v>
      </c>
      <c r="W104" s="51" cm="1">
        <f t="array" ref="W104">SUM(W87,W89:W92,-W94:W103)</f>
        <v>27283.119999999893</v>
      </c>
      <c r="X104" s="51" cm="1">
        <f t="array" ref="X104">SUM(X87,X89:X92,-X94:X103)</f>
        <v>52374.200000000135</v>
      </c>
      <c r="Y104" s="51" cm="1">
        <f t="array" ref="Y104">SUM(Y87,Y89:Y92,-Y94:Y103)</f>
        <v>240081.78000000023</v>
      </c>
      <c r="Z104" s="51" cm="1">
        <f t="array" ref="Z104">SUM(Z87,Z89:Z92,-Z94:Z103)</f>
        <v>65759.22999999988</v>
      </c>
      <c r="AA104" s="51" cm="1">
        <f t="array" ref="AA104">SUM(AA87,AA89:AA92,-AA94:AA103)</f>
        <v>214809.99</v>
      </c>
      <c r="AB104" s="51" cm="1">
        <f t="array" ref="AB104">SUM(AB87,AB89:AB92,-AB94:AB103)</f>
        <v>313937.53999999992</v>
      </c>
      <c r="AC104" s="51" cm="1">
        <f t="array" ref="AC104">SUM(AC87,AC89:AC92,-AC94:AC103)</f>
        <v>-16378.400000000169</v>
      </c>
      <c r="AD104" s="51" cm="1">
        <f t="array" ref="AD104">SUM(AD87,AD89:AD92,-AD94:AD103)</f>
        <v>-1357.3200000000215</v>
      </c>
      <c r="AE104" s="51"/>
      <c r="AF104" s="51" cm="1">
        <f t="array" ref="AF104">SUM(AF87,AF89:AF92,-AF94:AF103)</f>
        <v>210284.40999999992</v>
      </c>
      <c r="AG104" s="51" cm="1">
        <f t="array" ref="AG104">SUM(AG87,AG89:AG92,-AG94:AG103)</f>
        <v>-108152.66000000012</v>
      </c>
      <c r="AH104" s="51" cm="1">
        <f t="array" ref="AH104">SUM(AH87,AH89:AH92,-AH94:AH103)</f>
        <v>305110.74999999988</v>
      </c>
      <c r="AI104" s="51" cm="1">
        <f t="array" ref="AI104">SUM(AI87,AI89:AI92,-AI94:AI103)</f>
        <v>378063.92000000062</v>
      </c>
      <c r="AJ104" s="51" cm="1">
        <f t="array" ref="AJ104">SUM(AJ87,AJ89:AJ92,-AJ94:AJ103)</f>
        <v>108363.09999999993</v>
      </c>
    </row>
    <row r="105" spans="2:36" ht="15" thickBot="1" x14ac:dyDescent="0.4">
      <c r="B105" s="4"/>
      <c r="C105" s="4"/>
      <c r="D105" s="4"/>
      <c r="E105" s="3"/>
      <c r="F105" s="122"/>
      <c r="G105" s="3"/>
      <c r="H105" s="4"/>
      <c r="I105" s="4"/>
      <c r="J105" s="3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</row>
    <row r="106" spans="2:36" x14ac:dyDescent="0.35">
      <c r="B106" s="20" t="s">
        <v>228</v>
      </c>
      <c r="C106" s="5"/>
      <c r="D106" s="5"/>
      <c r="E106" s="55"/>
      <c r="F106" s="70" t="s">
        <v>230</v>
      </c>
      <c r="G106" s="22">
        <f t="shared" ref="G106" si="77">SUM(K106:X106)</f>
        <v>0</v>
      </c>
      <c r="H106" s="22">
        <f t="shared" ref="H106:H114" si="78">SUM(Y106:AH106)</f>
        <v>0</v>
      </c>
      <c r="I106" s="22">
        <f t="shared" ref="I106" si="79">SUM(AI106:AJ106)</f>
        <v>0</v>
      </c>
      <c r="J106" s="55"/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0</v>
      </c>
      <c r="Q106" s="22">
        <v>0</v>
      </c>
      <c r="R106" s="22">
        <v>0</v>
      </c>
      <c r="S106" s="22">
        <v>0</v>
      </c>
      <c r="T106" s="22">
        <v>0</v>
      </c>
      <c r="U106" s="22">
        <v>0</v>
      </c>
      <c r="V106" s="22">
        <v>0</v>
      </c>
      <c r="W106" s="22">
        <v>0</v>
      </c>
      <c r="X106" s="22">
        <v>0</v>
      </c>
      <c r="Y106" s="22">
        <v>0</v>
      </c>
      <c r="Z106" s="22">
        <v>0</v>
      </c>
      <c r="AA106" s="22">
        <v>0</v>
      </c>
      <c r="AB106" s="22">
        <v>0</v>
      </c>
      <c r="AC106" s="22">
        <v>0</v>
      </c>
      <c r="AD106" s="22">
        <v>0</v>
      </c>
      <c r="AE106" s="22"/>
      <c r="AF106" s="22">
        <v>0</v>
      </c>
      <c r="AG106" s="22">
        <v>0</v>
      </c>
      <c r="AH106" s="22">
        <v>0</v>
      </c>
      <c r="AI106" s="22">
        <v>0</v>
      </c>
      <c r="AJ106" s="22">
        <v>0</v>
      </c>
    </row>
    <row r="107" spans="2:36" x14ac:dyDescent="0.35">
      <c r="B107" s="20" t="s">
        <v>274</v>
      </c>
      <c r="C107" s="5"/>
      <c r="D107" s="5"/>
      <c r="E107" s="55"/>
      <c r="F107" s="70" t="s">
        <v>335</v>
      </c>
      <c r="G107" s="22">
        <f t="shared" ref="G107:G114" si="80">SUM(K107:X107)</f>
        <v>0</v>
      </c>
      <c r="H107" s="22">
        <f t="shared" si="78"/>
        <v>0</v>
      </c>
      <c r="I107" s="22">
        <f t="shared" ref="I107:I114" si="81">SUM(AI107:AJ107)</f>
        <v>0</v>
      </c>
      <c r="J107" s="55"/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  <c r="Q107" s="22">
        <v>0</v>
      </c>
      <c r="R107" s="22">
        <v>0</v>
      </c>
      <c r="S107" s="22">
        <v>0</v>
      </c>
      <c r="T107" s="22">
        <v>0</v>
      </c>
      <c r="U107" s="22">
        <v>0</v>
      </c>
      <c r="V107" s="22">
        <v>0</v>
      </c>
      <c r="W107" s="22">
        <v>0</v>
      </c>
      <c r="X107" s="22">
        <v>0</v>
      </c>
      <c r="Y107" s="22">
        <v>0</v>
      </c>
      <c r="Z107" s="22">
        <v>0</v>
      </c>
      <c r="AA107" s="22">
        <v>0</v>
      </c>
      <c r="AB107" s="22">
        <v>0</v>
      </c>
      <c r="AC107" s="22">
        <v>0</v>
      </c>
      <c r="AD107" s="22">
        <v>0</v>
      </c>
      <c r="AE107" s="22"/>
      <c r="AF107" s="22">
        <v>0</v>
      </c>
      <c r="AG107" s="22">
        <v>0</v>
      </c>
      <c r="AH107" s="22">
        <v>0</v>
      </c>
      <c r="AI107" s="22">
        <v>0</v>
      </c>
      <c r="AJ107" s="22">
        <v>0</v>
      </c>
    </row>
    <row r="108" spans="2:36" x14ac:dyDescent="0.35">
      <c r="B108" s="20" t="s">
        <v>272</v>
      </c>
      <c r="C108" s="5"/>
      <c r="D108" s="5"/>
      <c r="E108" s="55"/>
      <c r="F108" s="70" t="s">
        <v>336</v>
      </c>
      <c r="G108" s="22">
        <f t="shared" si="80"/>
        <v>-919.3399999999998</v>
      </c>
      <c r="H108" s="22">
        <f t="shared" si="78"/>
        <v>-205.29</v>
      </c>
      <c r="I108" s="22">
        <f t="shared" si="81"/>
        <v>-45.489999999999995</v>
      </c>
      <c r="J108" s="55"/>
      <c r="K108" s="22">
        <v>-22.81</v>
      </c>
      <c r="L108" s="22">
        <v>-22.81</v>
      </c>
      <c r="M108" s="22">
        <v>-22.81</v>
      </c>
      <c r="N108" s="22">
        <v>-22.81</v>
      </c>
      <c r="O108" s="22">
        <v>-22.81</v>
      </c>
      <c r="P108" s="22">
        <v>-22.81</v>
      </c>
      <c r="Q108" s="22">
        <v>-22.81</v>
      </c>
      <c r="R108" s="22">
        <v>-22.81</v>
      </c>
      <c r="S108" s="22">
        <v>-22.81</v>
      </c>
      <c r="T108" s="22">
        <v>-22.81</v>
      </c>
      <c r="U108" s="22">
        <v>-22.81</v>
      </c>
      <c r="V108" s="22">
        <v>-622.80999999999995</v>
      </c>
      <c r="W108" s="22">
        <v>-22.81</v>
      </c>
      <c r="X108" s="22">
        <v>-22.81</v>
      </c>
      <c r="Y108" s="22">
        <v>-22.81</v>
      </c>
      <c r="Z108" s="22">
        <v>-22.81</v>
      </c>
      <c r="AA108" s="22">
        <v>-22.81</v>
      </c>
      <c r="AB108" s="22">
        <v>-22.81</v>
      </c>
      <c r="AC108" s="22">
        <v>-22.81</v>
      </c>
      <c r="AD108" s="22">
        <v>-22.81</v>
      </c>
      <c r="AE108" s="22"/>
      <c r="AF108" s="22">
        <v>-22.81</v>
      </c>
      <c r="AG108" s="22">
        <v>-22.81</v>
      </c>
      <c r="AH108" s="22">
        <v>-22.81</v>
      </c>
      <c r="AI108" s="22">
        <v>-22.75</v>
      </c>
      <c r="AJ108" s="22">
        <v>-22.74</v>
      </c>
    </row>
    <row r="109" spans="2:36" x14ac:dyDescent="0.35">
      <c r="B109" s="20" t="s">
        <v>273</v>
      </c>
      <c r="C109" s="5"/>
      <c r="D109" s="5"/>
      <c r="E109" s="55"/>
      <c r="F109" s="70" t="s">
        <v>337</v>
      </c>
      <c r="G109" s="22">
        <f t="shared" si="80"/>
        <v>0</v>
      </c>
      <c r="H109" s="22">
        <f t="shared" si="78"/>
        <v>0</v>
      </c>
      <c r="I109" s="22">
        <f t="shared" si="81"/>
        <v>-21345.03</v>
      </c>
      <c r="J109" s="55"/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0</v>
      </c>
      <c r="Q109" s="22">
        <v>0</v>
      </c>
      <c r="R109" s="22">
        <v>0</v>
      </c>
      <c r="S109" s="22">
        <v>0</v>
      </c>
      <c r="T109" s="22">
        <v>0</v>
      </c>
      <c r="U109" s="22">
        <v>0</v>
      </c>
      <c r="V109" s="22">
        <v>0</v>
      </c>
      <c r="W109" s="22">
        <v>0</v>
      </c>
      <c r="X109" s="22">
        <v>0</v>
      </c>
      <c r="Y109" s="22">
        <v>0</v>
      </c>
      <c r="Z109" s="22">
        <v>0</v>
      </c>
      <c r="AA109" s="22">
        <v>0</v>
      </c>
      <c r="AB109" s="22">
        <v>0</v>
      </c>
      <c r="AC109" s="22">
        <v>0</v>
      </c>
      <c r="AD109" s="22">
        <v>0</v>
      </c>
      <c r="AE109" s="22"/>
      <c r="AF109" s="22">
        <v>0</v>
      </c>
      <c r="AG109" s="22">
        <v>0</v>
      </c>
      <c r="AH109" s="22">
        <v>0</v>
      </c>
      <c r="AI109" s="22">
        <v>-21345.03</v>
      </c>
      <c r="AJ109" s="22">
        <v>0</v>
      </c>
    </row>
    <row r="110" spans="2:36" x14ac:dyDescent="0.35">
      <c r="B110" s="20" t="s">
        <v>235</v>
      </c>
      <c r="C110" s="5"/>
      <c r="D110" s="5"/>
      <c r="E110" s="55"/>
      <c r="F110" s="70" t="s">
        <v>237</v>
      </c>
      <c r="G110" s="22">
        <f t="shared" si="80"/>
        <v>0</v>
      </c>
      <c r="H110" s="22">
        <f t="shared" si="78"/>
        <v>0</v>
      </c>
      <c r="I110" s="22">
        <f t="shared" si="81"/>
        <v>0</v>
      </c>
      <c r="J110" s="55"/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0</v>
      </c>
      <c r="Q110" s="22">
        <v>0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2">
        <v>0</v>
      </c>
      <c r="AD110" s="22">
        <v>0</v>
      </c>
      <c r="AE110" s="22"/>
      <c r="AF110" s="22">
        <v>0</v>
      </c>
      <c r="AG110" s="22">
        <v>0</v>
      </c>
      <c r="AH110" s="22">
        <v>0</v>
      </c>
      <c r="AI110" s="22">
        <v>0</v>
      </c>
      <c r="AJ110" s="22">
        <v>0</v>
      </c>
    </row>
    <row r="111" spans="2:36" x14ac:dyDescent="0.35">
      <c r="B111" s="20" t="s">
        <v>204</v>
      </c>
      <c r="C111" s="5"/>
      <c r="D111" s="5"/>
      <c r="E111" s="55"/>
      <c r="F111" s="70" t="s">
        <v>206</v>
      </c>
      <c r="G111" s="22">
        <f t="shared" si="80"/>
        <v>11790</v>
      </c>
      <c r="H111" s="22">
        <f t="shared" si="78"/>
        <v>0</v>
      </c>
      <c r="I111" s="22">
        <f t="shared" si="81"/>
        <v>0</v>
      </c>
      <c r="J111" s="55"/>
      <c r="K111" s="22">
        <v>842.14</v>
      </c>
      <c r="L111" s="22">
        <v>842.14</v>
      </c>
      <c r="M111" s="22">
        <v>842.14</v>
      </c>
      <c r="N111" s="22">
        <v>842.14</v>
      </c>
      <c r="O111" s="22">
        <v>842.14</v>
      </c>
      <c r="P111" s="22">
        <v>842.14</v>
      </c>
      <c r="Q111" s="22">
        <v>842.14</v>
      </c>
      <c r="R111" s="22">
        <v>842.14</v>
      </c>
      <c r="S111" s="22">
        <v>842.14</v>
      </c>
      <c r="T111" s="22">
        <v>842.14</v>
      </c>
      <c r="U111" s="22">
        <v>842.15</v>
      </c>
      <c r="V111" s="22">
        <v>842.15</v>
      </c>
      <c r="W111" s="22">
        <v>842.15</v>
      </c>
      <c r="X111" s="22">
        <v>842.15</v>
      </c>
      <c r="Y111" s="22">
        <v>0</v>
      </c>
      <c r="Z111" s="22">
        <v>0</v>
      </c>
      <c r="AA111" s="22">
        <v>0</v>
      </c>
      <c r="AB111" s="22">
        <v>0</v>
      </c>
      <c r="AC111" s="22">
        <v>0</v>
      </c>
      <c r="AD111" s="22">
        <v>0</v>
      </c>
      <c r="AE111" s="22"/>
      <c r="AF111" s="22">
        <v>0</v>
      </c>
      <c r="AG111" s="22">
        <v>0</v>
      </c>
      <c r="AH111" s="22">
        <v>0</v>
      </c>
      <c r="AI111" s="22">
        <v>0</v>
      </c>
      <c r="AJ111" s="22">
        <v>0</v>
      </c>
    </row>
    <row r="112" spans="2:36" x14ac:dyDescent="0.35">
      <c r="B112" s="20" t="s">
        <v>271</v>
      </c>
      <c r="C112" s="20"/>
      <c r="D112" s="5"/>
      <c r="E112" s="55"/>
      <c r="F112" s="70" t="s">
        <v>348</v>
      </c>
      <c r="G112" s="22">
        <f t="shared" si="80"/>
        <v>3570.11</v>
      </c>
      <c r="H112" s="22">
        <f t="shared" si="78"/>
        <v>2201.1799999999998</v>
      </c>
      <c r="I112" s="22">
        <f t="shared" si="81"/>
        <v>0</v>
      </c>
      <c r="J112" s="22"/>
      <c r="K112" s="22">
        <v>0</v>
      </c>
      <c r="L112" s="22">
        <v>0</v>
      </c>
      <c r="M112" s="22">
        <v>813</v>
      </c>
      <c r="N112" s="22">
        <v>416.42</v>
      </c>
      <c r="O112" s="22">
        <v>447.03</v>
      </c>
      <c r="P112" s="22">
        <v>1893.66</v>
      </c>
      <c r="Q112" s="22">
        <v>0</v>
      </c>
      <c r="R112" s="22">
        <v>0</v>
      </c>
      <c r="S112" s="22">
        <v>0</v>
      </c>
      <c r="T112" s="22">
        <v>0</v>
      </c>
      <c r="U112" s="22">
        <v>0</v>
      </c>
      <c r="V112" s="22">
        <v>0</v>
      </c>
      <c r="W112" s="22">
        <v>0</v>
      </c>
      <c r="X112" s="22">
        <v>0</v>
      </c>
      <c r="Y112" s="22">
        <v>1161.51</v>
      </c>
      <c r="Z112" s="22">
        <v>0</v>
      </c>
      <c r="AA112" s="22">
        <v>250</v>
      </c>
      <c r="AB112" s="22">
        <v>789.67</v>
      </c>
      <c r="AC112" s="22">
        <v>0</v>
      </c>
      <c r="AD112" s="22">
        <v>0</v>
      </c>
      <c r="AE112" s="22"/>
      <c r="AF112" s="22">
        <v>0</v>
      </c>
      <c r="AG112" s="22">
        <v>0</v>
      </c>
      <c r="AH112" s="22">
        <v>0</v>
      </c>
      <c r="AI112" s="22">
        <v>0</v>
      </c>
      <c r="AJ112" s="22">
        <v>0</v>
      </c>
    </row>
    <row r="113" spans="2:36" x14ac:dyDescent="0.35">
      <c r="B113" s="20" t="s">
        <v>241</v>
      </c>
      <c r="C113" s="5"/>
      <c r="D113" s="5"/>
      <c r="E113" s="55"/>
      <c r="F113" s="70" t="s">
        <v>243</v>
      </c>
      <c r="G113" s="22">
        <f t="shared" si="80"/>
        <v>23432.329999999998</v>
      </c>
      <c r="H113" s="22">
        <f t="shared" si="78"/>
        <v>192208.07</v>
      </c>
      <c r="I113" s="22">
        <f t="shared" si="81"/>
        <v>2972.2</v>
      </c>
      <c r="J113" s="55"/>
      <c r="K113" s="22">
        <v>0</v>
      </c>
      <c r="L113" s="22">
        <v>458.33</v>
      </c>
      <c r="M113" s="22">
        <v>3325.5</v>
      </c>
      <c r="N113" s="22">
        <v>4148.1499999999996</v>
      </c>
      <c r="O113" s="22">
        <v>500</v>
      </c>
      <c r="P113" s="22">
        <v>2839.41</v>
      </c>
      <c r="Q113" s="22">
        <v>257</v>
      </c>
      <c r="R113" s="22">
        <v>0</v>
      </c>
      <c r="S113" s="22">
        <v>4767.28</v>
      </c>
      <c r="T113" s="22">
        <v>724.2</v>
      </c>
      <c r="U113" s="22">
        <v>2899.48</v>
      </c>
      <c r="V113" s="22">
        <v>3375.78</v>
      </c>
      <c r="W113" s="22">
        <v>137.19999999999999</v>
      </c>
      <c r="X113" s="22">
        <v>0</v>
      </c>
      <c r="Y113" s="22">
        <v>31179.52</v>
      </c>
      <c r="Z113" s="22">
        <v>3475</v>
      </c>
      <c r="AA113" s="22">
        <v>38282.959999999999</v>
      </c>
      <c r="AB113" s="22">
        <v>28717.199999999997</v>
      </c>
      <c r="AC113" s="22">
        <v>0</v>
      </c>
      <c r="AD113" s="22">
        <v>68554.67</v>
      </c>
      <c r="AE113" s="22"/>
      <c r="AF113" s="22">
        <v>5897.6</v>
      </c>
      <c r="AG113" s="22">
        <v>16101.12</v>
      </c>
      <c r="AH113" s="22">
        <v>0</v>
      </c>
      <c r="AI113" s="22">
        <v>0</v>
      </c>
      <c r="AJ113" s="22">
        <v>2972.2</v>
      </c>
    </row>
    <row r="114" spans="2:36" x14ac:dyDescent="0.35">
      <c r="B114" s="20" t="s">
        <v>244</v>
      </c>
      <c r="C114" s="5"/>
      <c r="D114" s="5"/>
      <c r="E114" s="55"/>
      <c r="F114" s="70" t="s">
        <v>246</v>
      </c>
      <c r="G114" s="22">
        <f t="shared" si="80"/>
        <v>0</v>
      </c>
      <c r="H114" s="22">
        <f t="shared" si="78"/>
        <v>0</v>
      </c>
      <c r="I114" s="22">
        <f t="shared" si="81"/>
        <v>0</v>
      </c>
      <c r="J114" s="55"/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0</v>
      </c>
      <c r="Q114" s="22">
        <v>0</v>
      </c>
      <c r="R114" s="22">
        <v>0</v>
      </c>
      <c r="S114" s="22">
        <v>0</v>
      </c>
      <c r="T114" s="22">
        <v>0</v>
      </c>
      <c r="U114" s="22">
        <v>0</v>
      </c>
      <c r="V114" s="22">
        <v>0</v>
      </c>
      <c r="W114" s="22">
        <v>0</v>
      </c>
      <c r="X114" s="22">
        <v>0</v>
      </c>
      <c r="Y114" s="22">
        <v>0</v>
      </c>
      <c r="Z114" s="22">
        <v>0</v>
      </c>
      <c r="AA114" s="22">
        <v>0</v>
      </c>
      <c r="AB114" s="22">
        <v>0</v>
      </c>
      <c r="AC114" s="22">
        <v>0</v>
      </c>
      <c r="AD114" s="22">
        <v>0</v>
      </c>
      <c r="AE114" s="22"/>
      <c r="AF114" s="22">
        <v>0</v>
      </c>
      <c r="AG114" s="22">
        <v>0</v>
      </c>
      <c r="AH114" s="22">
        <v>0</v>
      </c>
      <c r="AI114" s="22">
        <v>0</v>
      </c>
      <c r="AJ114" s="22">
        <v>0</v>
      </c>
    </row>
    <row r="115" spans="2:36" x14ac:dyDescent="0.35">
      <c r="B115" s="20" t="s">
        <v>232</v>
      </c>
      <c r="C115" s="20"/>
      <c r="D115" s="20"/>
      <c r="E115" s="21"/>
      <c r="F115" s="21" t="s">
        <v>234</v>
      </c>
      <c r="G115" s="22">
        <f t="shared" ref="G115:G116" si="82">SUM(K115:X115)</f>
        <v>38888.919999999991</v>
      </c>
      <c r="H115" s="22">
        <f t="shared" ref="H115:H116" si="83">SUM(Y115:AH115)</f>
        <v>25000.019999999997</v>
      </c>
      <c r="I115" s="22">
        <f t="shared" ref="I115:I116" si="84">SUM(AI115:AJ115)</f>
        <v>5555.5</v>
      </c>
      <c r="J115" s="55"/>
      <c r="K115" s="22">
        <f t="shared" ref="K115:AD115" si="85">K94</f>
        <v>2777.78</v>
      </c>
      <c r="L115" s="22">
        <f t="shared" si="85"/>
        <v>2777.78</v>
      </c>
      <c r="M115" s="22">
        <f t="shared" si="85"/>
        <v>2777.78</v>
      </c>
      <c r="N115" s="22">
        <f t="shared" si="85"/>
        <v>2777.78</v>
      </c>
      <c r="O115" s="22">
        <f t="shared" si="85"/>
        <v>2777.78</v>
      </c>
      <c r="P115" s="22">
        <f t="shared" si="85"/>
        <v>2777.78</v>
      </c>
      <c r="Q115" s="22">
        <f t="shared" si="85"/>
        <v>2777.78</v>
      </c>
      <c r="R115" s="22">
        <f t="shared" si="85"/>
        <v>2777.78</v>
      </c>
      <c r="S115" s="22">
        <f t="shared" si="85"/>
        <v>2777.78</v>
      </c>
      <c r="T115" s="22">
        <f t="shared" si="85"/>
        <v>2777.78</v>
      </c>
      <c r="U115" s="22">
        <f t="shared" si="85"/>
        <v>2777.78</v>
      </c>
      <c r="V115" s="22">
        <f t="shared" si="85"/>
        <v>2777.78</v>
      </c>
      <c r="W115" s="22">
        <f t="shared" si="85"/>
        <v>2777.78</v>
      </c>
      <c r="X115" s="22">
        <f t="shared" si="85"/>
        <v>2777.78</v>
      </c>
      <c r="Y115" s="22">
        <f t="shared" si="85"/>
        <v>2777.78</v>
      </c>
      <c r="Z115" s="22">
        <f t="shared" si="85"/>
        <v>2777.78</v>
      </c>
      <c r="AA115" s="22">
        <f t="shared" si="85"/>
        <v>2777.78</v>
      </c>
      <c r="AB115" s="22">
        <f t="shared" si="85"/>
        <v>2777.78</v>
      </c>
      <c r="AC115" s="22">
        <f t="shared" si="85"/>
        <v>2777.78</v>
      </c>
      <c r="AD115" s="22">
        <f t="shared" si="85"/>
        <v>2777.78</v>
      </c>
      <c r="AE115" s="22"/>
      <c r="AF115" s="22">
        <f>AF94</f>
        <v>2777.78</v>
      </c>
      <c r="AG115" s="22">
        <f>AG94</f>
        <v>2777.78</v>
      </c>
      <c r="AH115" s="22">
        <f>AH94</f>
        <v>2777.78</v>
      </c>
      <c r="AI115" s="22">
        <f>AI94</f>
        <v>2777.75</v>
      </c>
      <c r="AJ115" s="22">
        <f>AJ94</f>
        <v>2777.75</v>
      </c>
    </row>
    <row r="116" spans="2:36" x14ac:dyDescent="0.35">
      <c r="B116" s="20" t="s">
        <v>265</v>
      </c>
      <c r="C116" s="20"/>
      <c r="D116" s="5"/>
      <c r="E116" s="55"/>
      <c r="F116" s="70" t="s">
        <v>346</v>
      </c>
      <c r="G116" s="22">
        <f t="shared" si="82"/>
        <v>70098.549999999988</v>
      </c>
      <c r="H116" s="22">
        <f t="shared" si="83"/>
        <v>0</v>
      </c>
      <c r="I116" s="22">
        <f t="shared" si="84"/>
        <v>0</v>
      </c>
      <c r="J116" s="55"/>
      <c r="K116" s="22">
        <f t="shared" ref="K116:AD116" si="86">K96</f>
        <v>5099.42</v>
      </c>
      <c r="L116" s="22">
        <f t="shared" si="86"/>
        <v>2852.11</v>
      </c>
      <c r="M116" s="22">
        <f t="shared" si="86"/>
        <v>7921.46</v>
      </c>
      <c r="N116" s="22">
        <f t="shared" si="86"/>
        <v>4940.1899999999996</v>
      </c>
      <c r="O116" s="22">
        <f t="shared" si="86"/>
        <v>1989.73</v>
      </c>
      <c r="P116" s="22">
        <f t="shared" si="86"/>
        <v>9028.02</v>
      </c>
      <c r="Q116" s="22">
        <f t="shared" si="86"/>
        <v>4084.5</v>
      </c>
      <c r="R116" s="22">
        <f t="shared" si="86"/>
        <v>13968.28</v>
      </c>
      <c r="S116" s="22">
        <f t="shared" si="86"/>
        <v>6278.84</v>
      </c>
      <c r="T116" s="22">
        <f t="shared" si="86"/>
        <v>2657.53</v>
      </c>
      <c r="U116" s="22">
        <f t="shared" si="86"/>
        <v>5864.96</v>
      </c>
      <c r="V116" s="22">
        <f t="shared" si="86"/>
        <v>3015.91</v>
      </c>
      <c r="W116" s="22">
        <f t="shared" si="86"/>
        <v>381.67</v>
      </c>
      <c r="X116" s="22">
        <f t="shared" si="86"/>
        <v>2015.93</v>
      </c>
      <c r="Y116" s="22">
        <f t="shared" si="86"/>
        <v>0</v>
      </c>
      <c r="Z116" s="22">
        <f t="shared" si="86"/>
        <v>0</v>
      </c>
      <c r="AA116" s="22">
        <f t="shared" si="86"/>
        <v>0</v>
      </c>
      <c r="AB116" s="22">
        <f t="shared" si="86"/>
        <v>0</v>
      </c>
      <c r="AC116" s="22">
        <f t="shared" si="86"/>
        <v>0</v>
      </c>
      <c r="AD116" s="22">
        <f t="shared" si="86"/>
        <v>0</v>
      </c>
      <c r="AE116" s="22"/>
      <c r="AF116" s="22">
        <f>AF96</f>
        <v>0</v>
      </c>
      <c r="AG116" s="22">
        <f>AG96</f>
        <v>0</v>
      </c>
      <c r="AH116" s="22">
        <f>AH96</f>
        <v>0</v>
      </c>
      <c r="AI116" s="22">
        <f>AI96</f>
        <v>0</v>
      </c>
      <c r="AJ116" s="22">
        <f>AJ96</f>
        <v>0</v>
      </c>
    </row>
    <row r="117" spans="2:36" x14ac:dyDescent="0.35">
      <c r="B117" s="71" t="s">
        <v>249</v>
      </c>
      <c r="C117" s="72"/>
      <c r="D117" s="72"/>
      <c r="E117" s="73"/>
      <c r="F117" s="73"/>
      <c r="G117" s="74">
        <f>SUM(G104,G106:G116)</f>
        <v>1535491.3400000036</v>
      </c>
      <c r="H117" s="74">
        <f>SUM(H104,H106:H116)</f>
        <v>1443299.2999999986</v>
      </c>
      <c r="I117" s="74">
        <f>SUM(I104,I106:I116)</f>
        <v>473564.20000000024</v>
      </c>
      <c r="J117" s="74"/>
      <c r="K117" s="74">
        <f t="shared" ref="K117:AD117" si="87">SUM(K104,K106:K116)</f>
        <v>33511.699999999735</v>
      </c>
      <c r="L117" s="74">
        <f t="shared" si="87"/>
        <v>107600.20999999976</v>
      </c>
      <c r="M117" s="74">
        <f t="shared" si="87"/>
        <v>69651.769999999655</v>
      </c>
      <c r="N117" s="74">
        <f t="shared" si="87"/>
        <v>225660.2399999999</v>
      </c>
      <c r="O117" s="74">
        <f t="shared" si="87"/>
        <v>263413.55999999976</v>
      </c>
      <c r="P117" s="74">
        <f t="shared" si="87"/>
        <v>217232.17999999993</v>
      </c>
      <c r="Q117" s="74">
        <f t="shared" si="87"/>
        <v>51086.680000000058</v>
      </c>
      <c r="R117" s="74">
        <f t="shared" si="87"/>
        <v>29378.459999999854</v>
      </c>
      <c r="S117" s="74">
        <f t="shared" si="87"/>
        <v>91432.119999999952</v>
      </c>
      <c r="T117" s="74">
        <f t="shared" si="87"/>
        <v>102016.40999999999</v>
      </c>
      <c r="U117" s="74">
        <f t="shared" si="87"/>
        <v>10679.919999999791</v>
      </c>
      <c r="V117" s="74">
        <f t="shared" si="87"/>
        <v>244441.73000000024</v>
      </c>
      <c r="W117" s="74">
        <f t="shared" si="87"/>
        <v>31399.109999999891</v>
      </c>
      <c r="X117" s="74">
        <f t="shared" si="87"/>
        <v>57987.250000000138</v>
      </c>
      <c r="Y117" s="74">
        <f t="shared" si="87"/>
        <v>275177.78000000026</v>
      </c>
      <c r="Z117" s="74">
        <f t="shared" si="87"/>
        <v>71989.199999999881</v>
      </c>
      <c r="AA117" s="74">
        <f t="shared" si="87"/>
        <v>256097.91999999998</v>
      </c>
      <c r="AB117" s="74">
        <f t="shared" si="87"/>
        <v>346199.37999999995</v>
      </c>
      <c r="AC117" s="74">
        <f t="shared" si="87"/>
        <v>-13623.430000000169</v>
      </c>
      <c r="AD117" s="74">
        <f t="shared" si="87"/>
        <v>69952.319999999978</v>
      </c>
      <c r="AE117" s="74"/>
      <c r="AF117" s="74">
        <f>SUM(AF104,AF106:AF116)</f>
        <v>218936.97999999992</v>
      </c>
      <c r="AG117" s="74">
        <f>SUM(AG104,AG106:AG116)</f>
        <v>-89296.570000000123</v>
      </c>
      <c r="AH117" s="74">
        <f>SUM(AH104,AH106:AH116)</f>
        <v>307865.71999999991</v>
      </c>
      <c r="AI117" s="74">
        <f>SUM(AI104,AI106:AI116)</f>
        <v>359473.8900000006</v>
      </c>
      <c r="AJ117" s="74">
        <f>SUM(AJ104,AJ106:AJ116)</f>
        <v>114090.30999999992</v>
      </c>
    </row>
    <row r="119" spans="2:36" x14ac:dyDescent="0.35">
      <c r="B119" s="44" t="s">
        <v>357</v>
      </c>
      <c r="C119" s="44"/>
      <c r="D119" s="44"/>
      <c r="E119" s="44"/>
      <c r="F119" s="44"/>
      <c r="G119" s="44"/>
      <c r="H119" s="45"/>
      <c r="I119" s="45"/>
      <c r="J119" s="44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</row>
    <row r="120" spans="2:36" x14ac:dyDescent="0.35">
      <c r="B120" s="20" t="s">
        <v>262</v>
      </c>
      <c r="G120" s="22">
        <f t="shared" ref="G120" si="88">SUM(K120:X120)</f>
        <v>1917.8600000000001</v>
      </c>
      <c r="H120" s="22">
        <f t="shared" ref="H120:H130" si="89">SUM(Y120:AH120)</f>
        <v>1232.9100000000001</v>
      </c>
      <c r="I120" s="22">
        <f t="shared" ref="I120" si="90">SUM(AI120:AJ120)</f>
        <v>274.04000000000002</v>
      </c>
      <c r="K120" s="22">
        <f t="shared" ref="K120:AD120" si="91">K79</f>
        <v>136.99</v>
      </c>
      <c r="L120" s="22">
        <f t="shared" si="91"/>
        <v>136.99</v>
      </c>
      <c r="M120" s="22">
        <f t="shared" si="91"/>
        <v>136.99</v>
      </c>
      <c r="N120" s="22">
        <f t="shared" si="91"/>
        <v>136.99</v>
      </c>
      <c r="O120" s="22">
        <f t="shared" si="91"/>
        <v>136.99</v>
      </c>
      <c r="P120" s="22">
        <f t="shared" si="91"/>
        <v>136.99</v>
      </c>
      <c r="Q120" s="22">
        <f t="shared" si="91"/>
        <v>136.99</v>
      </c>
      <c r="R120" s="22">
        <f t="shared" si="91"/>
        <v>136.99</v>
      </c>
      <c r="S120" s="22">
        <f t="shared" si="91"/>
        <v>136.99</v>
      </c>
      <c r="T120" s="22">
        <f t="shared" si="91"/>
        <v>136.99</v>
      </c>
      <c r="U120" s="22">
        <f t="shared" si="91"/>
        <v>136.99</v>
      </c>
      <c r="V120" s="22">
        <f t="shared" si="91"/>
        <v>136.99</v>
      </c>
      <c r="W120" s="22">
        <f t="shared" si="91"/>
        <v>136.99</v>
      </c>
      <c r="X120" s="22">
        <f t="shared" si="91"/>
        <v>136.99</v>
      </c>
      <c r="Y120" s="22">
        <f t="shared" si="91"/>
        <v>136.99</v>
      </c>
      <c r="Z120" s="22">
        <f t="shared" si="91"/>
        <v>136.99</v>
      </c>
      <c r="AA120" s="22">
        <f t="shared" si="91"/>
        <v>136.99</v>
      </c>
      <c r="AB120" s="22">
        <f t="shared" si="91"/>
        <v>136.99</v>
      </c>
      <c r="AC120" s="22">
        <f t="shared" si="91"/>
        <v>136.99</v>
      </c>
      <c r="AD120" s="22">
        <f t="shared" si="91"/>
        <v>136.99</v>
      </c>
      <c r="AE120" s="22"/>
      <c r="AF120" s="22">
        <f>AF79</f>
        <v>136.99</v>
      </c>
      <c r="AG120" s="22">
        <f>AG79</f>
        <v>136.99</v>
      </c>
      <c r="AH120" s="22">
        <f>AH79</f>
        <v>136.99</v>
      </c>
      <c r="AI120" s="22">
        <f>AI79</f>
        <v>137.02000000000001</v>
      </c>
      <c r="AJ120" s="22">
        <f>AJ79</f>
        <v>137.02000000000001</v>
      </c>
    </row>
    <row r="121" spans="2:36" x14ac:dyDescent="0.35">
      <c r="B121" s="20" t="s">
        <v>354</v>
      </c>
      <c r="G121" s="22">
        <f t="shared" ref="G121" si="92">SUM(K121:X121)</f>
        <v>3629.6400000000012</v>
      </c>
      <c r="H121" s="22">
        <f t="shared" si="89"/>
        <v>2333.34</v>
      </c>
      <c r="I121" s="22">
        <f t="shared" ref="I121" si="93">SUM(AI121:AJ121)</f>
        <v>518.52</v>
      </c>
      <c r="K121" s="22">
        <v>259.26</v>
      </c>
      <c r="L121" s="22">
        <v>259.26</v>
      </c>
      <c r="M121" s="22">
        <v>259.26</v>
      </c>
      <c r="N121" s="22">
        <v>259.26</v>
      </c>
      <c r="O121" s="22">
        <v>259.26</v>
      </c>
      <c r="P121" s="22">
        <v>259.26</v>
      </c>
      <c r="Q121" s="22">
        <v>259.26</v>
      </c>
      <c r="R121" s="22">
        <v>259.26</v>
      </c>
      <c r="S121" s="22">
        <v>259.26</v>
      </c>
      <c r="T121" s="22">
        <v>259.26</v>
      </c>
      <c r="U121" s="22">
        <v>259.26</v>
      </c>
      <c r="V121" s="22">
        <v>259.26</v>
      </c>
      <c r="W121" s="22">
        <v>259.26</v>
      </c>
      <c r="X121" s="22">
        <v>259.26</v>
      </c>
      <c r="Y121" s="22">
        <v>259.26</v>
      </c>
      <c r="Z121" s="22">
        <v>259.26</v>
      </c>
      <c r="AA121" s="22">
        <v>259.26</v>
      </c>
      <c r="AB121" s="22">
        <v>259.26</v>
      </c>
      <c r="AC121" s="22">
        <v>259.26</v>
      </c>
      <c r="AD121" s="22">
        <v>259.26</v>
      </c>
      <c r="AE121" s="22"/>
      <c r="AF121" s="22">
        <v>259.26</v>
      </c>
      <c r="AG121" s="22">
        <v>259.26</v>
      </c>
      <c r="AH121" s="22">
        <v>259.26</v>
      </c>
      <c r="AI121" s="22">
        <v>259.26</v>
      </c>
      <c r="AJ121" s="22">
        <v>259.26</v>
      </c>
    </row>
    <row r="122" spans="2:36" x14ac:dyDescent="0.35">
      <c r="B122" s="20" t="s">
        <v>156</v>
      </c>
      <c r="G122" s="22">
        <f t="shared" ref="G122:G126" si="94">SUM(K122:X122)</f>
        <v>362.18</v>
      </c>
      <c r="H122" s="22">
        <f t="shared" si="89"/>
        <v>232.83</v>
      </c>
      <c r="I122" s="22">
        <f t="shared" ref="I122:I126" si="95">SUM(AI122:AJ122)</f>
        <v>51.74</v>
      </c>
      <c r="K122" s="22">
        <v>25.87</v>
      </c>
      <c r="L122" s="22">
        <v>25.87</v>
      </c>
      <c r="M122" s="22">
        <v>25.87</v>
      </c>
      <c r="N122" s="22">
        <v>25.87</v>
      </c>
      <c r="O122" s="22">
        <v>25.87</v>
      </c>
      <c r="P122" s="22">
        <v>25.87</v>
      </c>
      <c r="Q122" s="22">
        <v>25.87</v>
      </c>
      <c r="R122" s="22">
        <v>25.87</v>
      </c>
      <c r="S122" s="22">
        <v>25.87</v>
      </c>
      <c r="T122" s="22">
        <v>25.87</v>
      </c>
      <c r="U122" s="22">
        <v>25.87</v>
      </c>
      <c r="V122" s="22">
        <v>25.87</v>
      </c>
      <c r="W122" s="22">
        <v>25.87</v>
      </c>
      <c r="X122" s="22">
        <v>25.87</v>
      </c>
      <c r="Y122" s="22">
        <v>25.87</v>
      </c>
      <c r="Z122" s="22">
        <v>25.87</v>
      </c>
      <c r="AA122" s="22">
        <v>25.87</v>
      </c>
      <c r="AB122" s="22">
        <v>25.87</v>
      </c>
      <c r="AC122" s="22">
        <v>25.87</v>
      </c>
      <c r="AD122" s="22">
        <v>25.87</v>
      </c>
      <c r="AE122" s="22"/>
      <c r="AF122" s="22">
        <v>25.87</v>
      </c>
      <c r="AG122" s="22">
        <v>25.87</v>
      </c>
      <c r="AH122" s="22">
        <v>25.87</v>
      </c>
      <c r="AI122" s="22">
        <v>25.87</v>
      </c>
      <c r="AJ122" s="22">
        <v>25.87</v>
      </c>
    </row>
    <row r="123" spans="2:36" x14ac:dyDescent="0.35">
      <c r="B123" s="20" t="s">
        <v>177</v>
      </c>
      <c r="G123" s="22">
        <f t="shared" si="94"/>
        <v>1185.3799999999999</v>
      </c>
      <c r="H123" s="22">
        <f t="shared" si="89"/>
        <v>762.03</v>
      </c>
      <c r="I123" s="22">
        <f t="shared" si="95"/>
        <v>169.34</v>
      </c>
      <c r="K123" s="22">
        <v>84.67</v>
      </c>
      <c r="L123" s="22">
        <v>84.67</v>
      </c>
      <c r="M123" s="22">
        <v>84.67</v>
      </c>
      <c r="N123" s="22">
        <v>84.67</v>
      </c>
      <c r="O123" s="22">
        <v>84.67</v>
      </c>
      <c r="P123" s="22">
        <v>84.67</v>
      </c>
      <c r="Q123" s="22">
        <v>84.67</v>
      </c>
      <c r="R123" s="22">
        <v>84.67</v>
      </c>
      <c r="S123" s="22">
        <v>84.67</v>
      </c>
      <c r="T123" s="22">
        <v>84.67</v>
      </c>
      <c r="U123" s="22">
        <v>84.67</v>
      </c>
      <c r="V123" s="22">
        <v>84.67</v>
      </c>
      <c r="W123" s="22">
        <v>84.67</v>
      </c>
      <c r="X123" s="22">
        <v>84.67</v>
      </c>
      <c r="Y123" s="22">
        <v>84.67</v>
      </c>
      <c r="Z123" s="22">
        <v>84.67</v>
      </c>
      <c r="AA123" s="22">
        <v>84.67</v>
      </c>
      <c r="AB123" s="22">
        <v>84.67</v>
      </c>
      <c r="AC123" s="22">
        <v>84.67</v>
      </c>
      <c r="AD123" s="22">
        <v>84.67</v>
      </c>
      <c r="AE123" s="22"/>
      <c r="AF123" s="22">
        <v>84.67</v>
      </c>
      <c r="AG123" s="22">
        <v>84.67</v>
      </c>
      <c r="AH123" s="22">
        <v>84.67</v>
      </c>
      <c r="AI123" s="22">
        <v>84.67</v>
      </c>
      <c r="AJ123" s="22">
        <v>84.67</v>
      </c>
    </row>
    <row r="124" spans="2:36" x14ac:dyDescent="0.35">
      <c r="B124" s="20" t="s">
        <v>162</v>
      </c>
      <c r="G124" s="22">
        <f t="shared" si="94"/>
        <v>214.62000000000006</v>
      </c>
      <c r="H124" s="22">
        <f t="shared" si="89"/>
        <v>137.97</v>
      </c>
      <c r="I124" s="22">
        <f t="shared" si="95"/>
        <v>30.66</v>
      </c>
      <c r="K124" s="22">
        <v>15.33</v>
      </c>
      <c r="L124" s="22">
        <v>15.33</v>
      </c>
      <c r="M124" s="22">
        <v>15.33</v>
      </c>
      <c r="N124" s="22">
        <v>15.33</v>
      </c>
      <c r="O124" s="22">
        <v>15.33</v>
      </c>
      <c r="P124" s="22">
        <v>15.33</v>
      </c>
      <c r="Q124" s="22">
        <v>15.33</v>
      </c>
      <c r="R124" s="22">
        <v>15.33</v>
      </c>
      <c r="S124" s="22">
        <v>15.33</v>
      </c>
      <c r="T124" s="22">
        <v>15.33</v>
      </c>
      <c r="U124" s="22">
        <v>15.33</v>
      </c>
      <c r="V124" s="22">
        <v>15.33</v>
      </c>
      <c r="W124" s="22">
        <v>15.33</v>
      </c>
      <c r="X124" s="22">
        <v>15.33</v>
      </c>
      <c r="Y124" s="22">
        <v>15.33</v>
      </c>
      <c r="Z124" s="22">
        <v>15.33</v>
      </c>
      <c r="AA124" s="22">
        <v>15.33</v>
      </c>
      <c r="AB124" s="22">
        <v>15.33</v>
      </c>
      <c r="AC124" s="22">
        <v>15.33</v>
      </c>
      <c r="AD124" s="22">
        <v>15.33</v>
      </c>
      <c r="AE124" s="22"/>
      <c r="AF124" s="22">
        <v>15.33</v>
      </c>
      <c r="AG124" s="22">
        <v>15.33</v>
      </c>
      <c r="AH124" s="22">
        <v>15.33</v>
      </c>
      <c r="AI124" s="22">
        <v>15.33</v>
      </c>
      <c r="AJ124" s="22">
        <v>15.33</v>
      </c>
    </row>
    <row r="125" spans="2:36" x14ac:dyDescent="0.35">
      <c r="B125" s="20" t="s">
        <v>189</v>
      </c>
      <c r="G125" s="22">
        <f t="shared" si="94"/>
        <v>760.9000000000002</v>
      </c>
      <c r="H125" s="22">
        <f t="shared" si="89"/>
        <v>489.15000000000009</v>
      </c>
      <c r="I125" s="22">
        <f t="shared" si="95"/>
        <v>108.7</v>
      </c>
      <c r="K125" s="22">
        <v>54.35</v>
      </c>
      <c r="L125" s="22">
        <v>54.35</v>
      </c>
      <c r="M125" s="22">
        <v>54.35</v>
      </c>
      <c r="N125" s="22">
        <v>54.35</v>
      </c>
      <c r="O125" s="22">
        <v>54.35</v>
      </c>
      <c r="P125" s="22">
        <v>54.35</v>
      </c>
      <c r="Q125" s="22">
        <v>54.35</v>
      </c>
      <c r="R125" s="22">
        <v>54.35</v>
      </c>
      <c r="S125" s="22">
        <v>54.35</v>
      </c>
      <c r="T125" s="22">
        <v>54.35</v>
      </c>
      <c r="U125" s="22">
        <v>54.35</v>
      </c>
      <c r="V125" s="22">
        <v>54.35</v>
      </c>
      <c r="W125" s="22">
        <v>54.35</v>
      </c>
      <c r="X125" s="22">
        <v>54.35</v>
      </c>
      <c r="Y125" s="22">
        <v>54.35</v>
      </c>
      <c r="Z125" s="22">
        <v>54.35</v>
      </c>
      <c r="AA125" s="22">
        <v>54.35</v>
      </c>
      <c r="AB125" s="22">
        <v>54.35</v>
      </c>
      <c r="AC125" s="22">
        <v>54.35</v>
      </c>
      <c r="AD125" s="22">
        <v>54.35</v>
      </c>
      <c r="AE125" s="22"/>
      <c r="AF125" s="22">
        <v>54.35</v>
      </c>
      <c r="AG125" s="22">
        <v>54.35</v>
      </c>
      <c r="AH125" s="22">
        <v>54.35</v>
      </c>
      <c r="AI125" s="22">
        <v>54.35</v>
      </c>
      <c r="AJ125" s="22">
        <v>54.35</v>
      </c>
    </row>
    <row r="126" spans="2:36" x14ac:dyDescent="0.35">
      <c r="B126" s="20" t="s">
        <v>198</v>
      </c>
      <c r="G126" s="22">
        <f t="shared" si="94"/>
        <v>1570.38</v>
      </c>
      <c r="H126" s="22">
        <f t="shared" si="89"/>
        <v>1009.5299999999999</v>
      </c>
      <c r="I126" s="22">
        <f t="shared" si="95"/>
        <v>224.34</v>
      </c>
      <c r="K126" s="22">
        <v>112.17</v>
      </c>
      <c r="L126" s="22">
        <v>112.17</v>
      </c>
      <c r="M126" s="22">
        <v>112.17</v>
      </c>
      <c r="N126" s="22">
        <v>112.17</v>
      </c>
      <c r="O126" s="22">
        <v>112.17</v>
      </c>
      <c r="P126" s="22">
        <v>112.17</v>
      </c>
      <c r="Q126" s="22">
        <v>112.17</v>
      </c>
      <c r="R126" s="22">
        <v>112.17</v>
      </c>
      <c r="S126" s="22">
        <v>112.17</v>
      </c>
      <c r="T126" s="22">
        <v>112.17</v>
      </c>
      <c r="U126" s="22">
        <v>112.17</v>
      </c>
      <c r="V126" s="22">
        <v>112.17</v>
      </c>
      <c r="W126" s="22">
        <v>112.17</v>
      </c>
      <c r="X126" s="22">
        <v>112.17</v>
      </c>
      <c r="Y126" s="22">
        <v>112.17</v>
      </c>
      <c r="Z126" s="22">
        <v>112.17</v>
      </c>
      <c r="AA126" s="22">
        <v>112.17</v>
      </c>
      <c r="AB126" s="22">
        <v>112.17</v>
      </c>
      <c r="AC126" s="22">
        <v>112.17</v>
      </c>
      <c r="AD126" s="22">
        <v>112.17</v>
      </c>
      <c r="AE126" s="22"/>
      <c r="AF126" s="22">
        <v>112.17</v>
      </c>
      <c r="AG126" s="22">
        <v>112.17</v>
      </c>
      <c r="AH126" s="22">
        <v>112.17</v>
      </c>
      <c r="AI126" s="22">
        <v>112.17</v>
      </c>
      <c r="AJ126" s="22">
        <v>112.17</v>
      </c>
    </row>
    <row r="127" spans="2:36" x14ac:dyDescent="0.35">
      <c r="B127" s="20" t="s">
        <v>74</v>
      </c>
      <c r="G127" s="22">
        <f t="shared" ref="G127:G133" si="96">SUM(K127:X127)</f>
        <v>3554.4599999999987</v>
      </c>
      <c r="H127" s="22">
        <f t="shared" si="89"/>
        <v>2285.0099999999993</v>
      </c>
      <c r="I127" s="22">
        <f t="shared" ref="I127:I133" si="97">SUM(AI127:AJ127)</f>
        <v>507.78</v>
      </c>
      <c r="K127" s="22">
        <f t="shared" ref="K127:AD127" si="98">K41</f>
        <v>253.89</v>
      </c>
      <c r="L127" s="22">
        <f t="shared" si="98"/>
        <v>253.89</v>
      </c>
      <c r="M127" s="22">
        <f t="shared" si="98"/>
        <v>253.89</v>
      </c>
      <c r="N127" s="22">
        <f t="shared" si="98"/>
        <v>253.89</v>
      </c>
      <c r="O127" s="22">
        <f t="shared" si="98"/>
        <v>253.89</v>
      </c>
      <c r="P127" s="22">
        <f t="shared" si="98"/>
        <v>253.89</v>
      </c>
      <c r="Q127" s="22">
        <f t="shared" si="98"/>
        <v>253.89</v>
      </c>
      <c r="R127" s="22">
        <f t="shared" si="98"/>
        <v>253.89</v>
      </c>
      <c r="S127" s="22">
        <f t="shared" si="98"/>
        <v>253.89</v>
      </c>
      <c r="T127" s="22">
        <f t="shared" si="98"/>
        <v>253.89</v>
      </c>
      <c r="U127" s="22">
        <f t="shared" si="98"/>
        <v>253.89</v>
      </c>
      <c r="V127" s="22">
        <f t="shared" si="98"/>
        <v>253.89</v>
      </c>
      <c r="W127" s="22">
        <f t="shared" si="98"/>
        <v>253.89</v>
      </c>
      <c r="X127" s="22">
        <f t="shared" si="98"/>
        <v>253.89</v>
      </c>
      <c r="Y127" s="22">
        <f t="shared" si="98"/>
        <v>253.89</v>
      </c>
      <c r="Z127" s="22">
        <f t="shared" si="98"/>
        <v>253.89</v>
      </c>
      <c r="AA127" s="22">
        <f t="shared" si="98"/>
        <v>253.89</v>
      </c>
      <c r="AB127" s="22">
        <f t="shared" si="98"/>
        <v>253.89</v>
      </c>
      <c r="AC127" s="22">
        <f t="shared" si="98"/>
        <v>253.89</v>
      </c>
      <c r="AD127" s="22">
        <f t="shared" si="98"/>
        <v>253.89</v>
      </c>
      <c r="AE127" s="22"/>
      <c r="AF127" s="22">
        <f>AF41</f>
        <v>253.89</v>
      </c>
      <c r="AG127" s="22">
        <f>AG41</f>
        <v>253.89</v>
      </c>
      <c r="AH127" s="22">
        <f>AH41</f>
        <v>253.89</v>
      </c>
      <c r="AI127" s="22">
        <f>AI41</f>
        <v>253.89</v>
      </c>
      <c r="AJ127" s="22">
        <f>AJ41</f>
        <v>253.89</v>
      </c>
    </row>
    <row r="128" spans="2:36" x14ac:dyDescent="0.35">
      <c r="B128" s="20" t="s">
        <v>89</v>
      </c>
      <c r="G128" s="22">
        <f t="shared" si="96"/>
        <v>4537.3999999999996</v>
      </c>
      <c r="H128" s="22">
        <f t="shared" si="89"/>
        <v>2916.8999999999996</v>
      </c>
      <c r="I128" s="22">
        <f t="shared" si="97"/>
        <v>648.28</v>
      </c>
      <c r="K128" s="22">
        <f t="shared" ref="K128:AD128" si="99">K45</f>
        <v>324.10000000000002</v>
      </c>
      <c r="L128" s="22">
        <f t="shared" si="99"/>
        <v>324.10000000000002</v>
      </c>
      <c r="M128" s="22">
        <f t="shared" si="99"/>
        <v>324.10000000000002</v>
      </c>
      <c r="N128" s="22">
        <f t="shared" si="99"/>
        <v>324.10000000000002</v>
      </c>
      <c r="O128" s="22">
        <f t="shared" si="99"/>
        <v>324.10000000000002</v>
      </c>
      <c r="P128" s="22">
        <f t="shared" si="99"/>
        <v>324.10000000000002</v>
      </c>
      <c r="Q128" s="22">
        <f t="shared" si="99"/>
        <v>324.10000000000002</v>
      </c>
      <c r="R128" s="22">
        <f t="shared" si="99"/>
        <v>324.10000000000002</v>
      </c>
      <c r="S128" s="22">
        <f t="shared" si="99"/>
        <v>324.10000000000002</v>
      </c>
      <c r="T128" s="22">
        <f t="shared" si="99"/>
        <v>324.10000000000002</v>
      </c>
      <c r="U128" s="22">
        <f t="shared" si="99"/>
        <v>324.10000000000002</v>
      </c>
      <c r="V128" s="22">
        <f t="shared" si="99"/>
        <v>324.10000000000002</v>
      </c>
      <c r="W128" s="22">
        <f t="shared" si="99"/>
        <v>324.10000000000002</v>
      </c>
      <c r="X128" s="22">
        <f t="shared" si="99"/>
        <v>324.10000000000002</v>
      </c>
      <c r="Y128" s="22">
        <f t="shared" si="99"/>
        <v>324.10000000000002</v>
      </c>
      <c r="Z128" s="22">
        <f t="shared" si="99"/>
        <v>324.10000000000002</v>
      </c>
      <c r="AA128" s="22">
        <f t="shared" si="99"/>
        <v>324.10000000000002</v>
      </c>
      <c r="AB128" s="22">
        <f t="shared" si="99"/>
        <v>324.10000000000002</v>
      </c>
      <c r="AC128" s="22">
        <f t="shared" si="99"/>
        <v>324.10000000000002</v>
      </c>
      <c r="AD128" s="22">
        <f t="shared" si="99"/>
        <v>324.10000000000002</v>
      </c>
      <c r="AE128" s="22"/>
      <c r="AF128" s="22">
        <f>AF45</f>
        <v>324.10000000000002</v>
      </c>
      <c r="AG128" s="22">
        <f>AG45</f>
        <v>324.10000000000002</v>
      </c>
      <c r="AH128" s="22">
        <f>AH45</f>
        <v>324.10000000000002</v>
      </c>
      <c r="AI128" s="22">
        <f>AI45</f>
        <v>324.14</v>
      </c>
      <c r="AJ128" s="22">
        <f>AJ45</f>
        <v>324.14</v>
      </c>
    </row>
    <row r="129" spans="2:36" x14ac:dyDescent="0.35">
      <c r="B129" s="20" t="s">
        <v>83</v>
      </c>
      <c r="G129" s="22">
        <f t="shared" ref="G129" si="100">SUM(K129:X129)</f>
        <v>11324.74</v>
      </c>
      <c r="H129" s="22">
        <f t="shared" si="89"/>
        <v>7280.19</v>
      </c>
      <c r="I129" s="22">
        <f t="shared" ref="I129" si="101">SUM(AI129:AJ129)</f>
        <v>1617.82</v>
      </c>
      <c r="K129" s="22">
        <v>808.91</v>
      </c>
      <c r="L129" s="22">
        <v>808.91</v>
      </c>
      <c r="M129" s="22">
        <v>808.91</v>
      </c>
      <c r="N129" s="22">
        <v>808.91</v>
      </c>
      <c r="O129" s="22">
        <v>808.91</v>
      </c>
      <c r="P129" s="22">
        <v>808.91</v>
      </c>
      <c r="Q129" s="22">
        <v>808.91</v>
      </c>
      <c r="R129" s="22">
        <v>808.91</v>
      </c>
      <c r="S129" s="22">
        <v>808.91</v>
      </c>
      <c r="T129" s="22">
        <v>808.91</v>
      </c>
      <c r="U129" s="22">
        <v>808.91</v>
      </c>
      <c r="V129" s="22">
        <v>808.91</v>
      </c>
      <c r="W129" s="22">
        <v>808.91</v>
      </c>
      <c r="X129" s="22">
        <v>808.91</v>
      </c>
      <c r="Y129" s="22">
        <v>808.91</v>
      </c>
      <c r="Z129" s="22">
        <v>808.91</v>
      </c>
      <c r="AA129" s="22">
        <v>808.91</v>
      </c>
      <c r="AB129" s="22">
        <v>808.91</v>
      </c>
      <c r="AC129" s="22">
        <v>808.91</v>
      </c>
      <c r="AD129" s="22">
        <v>808.91</v>
      </c>
      <c r="AE129" s="22"/>
      <c r="AF129" s="22">
        <v>808.91</v>
      </c>
      <c r="AG129" s="22">
        <v>808.91</v>
      </c>
      <c r="AH129" s="22">
        <v>808.91</v>
      </c>
      <c r="AI129" s="22">
        <v>808.91</v>
      </c>
      <c r="AJ129" s="22">
        <v>808.91</v>
      </c>
    </row>
    <row r="130" spans="2:36" x14ac:dyDescent="0.35">
      <c r="B130" s="20" t="s">
        <v>104</v>
      </c>
      <c r="G130" s="22">
        <f t="shared" si="96"/>
        <v>12820.5</v>
      </c>
      <c r="H130" s="22">
        <f t="shared" si="89"/>
        <v>8241.75</v>
      </c>
      <c r="I130" s="22">
        <f t="shared" si="97"/>
        <v>1831.53</v>
      </c>
      <c r="K130" s="22">
        <f t="shared" ref="K130:AD130" si="102">K50</f>
        <v>915.75</v>
      </c>
      <c r="L130" s="22">
        <f t="shared" si="102"/>
        <v>915.75</v>
      </c>
      <c r="M130" s="22">
        <f t="shared" si="102"/>
        <v>915.75</v>
      </c>
      <c r="N130" s="22">
        <f t="shared" si="102"/>
        <v>915.75</v>
      </c>
      <c r="O130" s="22">
        <f t="shared" si="102"/>
        <v>915.75</v>
      </c>
      <c r="P130" s="22">
        <f t="shared" si="102"/>
        <v>915.75</v>
      </c>
      <c r="Q130" s="22">
        <f t="shared" si="102"/>
        <v>915.75</v>
      </c>
      <c r="R130" s="22">
        <f t="shared" si="102"/>
        <v>915.75</v>
      </c>
      <c r="S130" s="22">
        <f t="shared" si="102"/>
        <v>915.75</v>
      </c>
      <c r="T130" s="22">
        <f t="shared" si="102"/>
        <v>915.75</v>
      </c>
      <c r="U130" s="22">
        <f t="shared" si="102"/>
        <v>915.75</v>
      </c>
      <c r="V130" s="22">
        <f t="shared" si="102"/>
        <v>915.75</v>
      </c>
      <c r="W130" s="22">
        <f t="shared" si="102"/>
        <v>915.75</v>
      </c>
      <c r="X130" s="22">
        <f t="shared" si="102"/>
        <v>915.75</v>
      </c>
      <c r="Y130" s="22">
        <f t="shared" si="102"/>
        <v>915.75</v>
      </c>
      <c r="Z130" s="22">
        <f t="shared" si="102"/>
        <v>915.75</v>
      </c>
      <c r="AA130" s="22">
        <f t="shared" si="102"/>
        <v>915.75</v>
      </c>
      <c r="AB130" s="22">
        <f t="shared" si="102"/>
        <v>915.75</v>
      </c>
      <c r="AC130" s="22">
        <f t="shared" si="102"/>
        <v>915.75</v>
      </c>
      <c r="AD130" s="22">
        <f t="shared" si="102"/>
        <v>915.75</v>
      </c>
      <c r="AE130" s="22"/>
      <c r="AF130" s="22">
        <f>AF50</f>
        <v>915.75</v>
      </c>
      <c r="AG130" s="22">
        <f>AG50</f>
        <v>915.75</v>
      </c>
      <c r="AH130" s="22">
        <f>AH50</f>
        <v>915.75</v>
      </c>
      <c r="AI130" s="22">
        <f>AI50</f>
        <v>915.77</v>
      </c>
      <c r="AJ130" s="22">
        <f>AJ50</f>
        <v>915.76</v>
      </c>
    </row>
    <row r="131" spans="2:36" x14ac:dyDescent="0.35">
      <c r="B131" s="124" t="s">
        <v>358</v>
      </c>
      <c r="G131" s="22"/>
      <c r="H131" s="22"/>
      <c r="I131" s="22"/>
    </row>
    <row r="132" spans="2:36" x14ac:dyDescent="0.35">
      <c r="B132" s="20" t="s">
        <v>110</v>
      </c>
      <c r="G132" s="22">
        <f t="shared" si="96"/>
        <v>2514.1199999999994</v>
      </c>
      <c r="H132" s="22">
        <f>SUM(Y132:AH132)</f>
        <v>1616.2199999999998</v>
      </c>
      <c r="I132" s="22">
        <f t="shared" si="97"/>
        <v>359.16</v>
      </c>
      <c r="K132" s="22">
        <v>179.58</v>
      </c>
      <c r="L132" s="22">
        <v>179.58</v>
      </c>
      <c r="M132" s="22">
        <v>179.58</v>
      </c>
      <c r="N132" s="22">
        <v>179.58</v>
      </c>
      <c r="O132" s="22">
        <v>179.58</v>
      </c>
      <c r="P132" s="22">
        <v>179.58</v>
      </c>
      <c r="Q132" s="22">
        <v>179.58</v>
      </c>
      <c r="R132" s="22">
        <v>179.58</v>
      </c>
      <c r="S132" s="22">
        <v>179.58</v>
      </c>
      <c r="T132" s="22">
        <v>179.58</v>
      </c>
      <c r="U132" s="22">
        <v>179.58</v>
      </c>
      <c r="V132" s="22">
        <v>179.58</v>
      </c>
      <c r="W132" s="22">
        <v>179.58</v>
      </c>
      <c r="X132" s="22">
        <v>179.58</v>
      </c>
      <c r="Y132" s="22">
        <v>179.58</v>
      </c>
      <c r="Z132" s="22">
        <v>179.58</v>
      </c>
      <c r="AA132" s="22">
        <v>179.58</v>
      </c>
      <c r="AB132" s="22">
        <v>179.58</v>
      </c>
      <c r="AC132" s="22">
        <v>179.58</v>
      </c>
      <c r="AD132" s="22">
        <v>179.58</v>
      </c>
      <c r="AE132" s="22"/>
      <c r="AF132" s="22">
        <v>179.58</v>
      </c>
      <c r="AG132" s="22">
        <v>179.58</v>
      </c>
      <c r="AH132" s="22">
        <v>179.58</v>
      </c>
      <c r="AI132" s="22">
        <v>179.58</v>
      </c>
      <c r="AJ132" s="22">
        <v>179.58</v>
      </c>
    </row>
    <row r="133" spans="2:36" x14ac:dyDescent="0.35">
      <c r="B133" s="20" t="s">
        <v>195</v>
      </c>
      <c r="G133" s="22">
        <f t="shared" si="96"/>
        <v>3098.4034233986254</v>
      </c>
      <c r="H133" s="22">
        <f>SUM(Y133:AH133)</f>
        <v>261.51182297217457</v>
      </c>
      <c r="I133" s="22">
        <f t="shared" si="97"/>
        <v>94.028056480157062</v>
      </c>
      <c r="K133" s="22">
        <f t="shared" ref="K133:AD133" si="103">(K74+K137)/SUM(K$52,K$35)*SUM(K$127:K$130)</f>
        <v>223.58282871162987</v>
      </c>
      <c r="L133" s="22">
        <f t="shared" si="103"/>
        <v>221.97886257888666</v>
      </c>
      <c r="M133" s="22">
        <f t="shared" si="103"/>
        <v>223.98164149477239</v>
      </c>
      <c r="N133" s="22">
        <f t="shared" si="103"/>
        <v>218.41698676911187</v>
      </c>
      <c r="O133" s="22">
        <f t="shared" si="103"/>
        <v>220.94943147366101</v>
      </c>
      <c r="P133" s="22">
        <f t="shared" si="103"/>
        <v>222.30402871238891</v>
      </c>
      <c r="Q133" s="22">
        <f t="shared" si="103"/>
        <v>220.70023901625723</v>
      </c>
      <c r="R133" s="22">
        <f t="shared" si="103"/>
        <v>220.2127454902124</v>
      </c>
      <c r="S133" s="22">
        <f t="shared" si="103"/>
        <v>221.43140684068024</v>
      </c>
      <c r="T133" s="22">
        <f t="shared" si="103"/>
        <v>221.15248844893631</v>
      </c>
      <c r="U133" s="22">
        <f t="shared" si="103"/>
        <v>217.68129613340292</v>
      </c>
      <c r="V133" s="22">
        <f t="shared" si="103"/>
        <v>222.30928659724358</v>
      </c>
      <c r="W133" s="22">
        <f t="shared" si="103"/>
        <v>222.53018798585921</v>
      </c>
      <c r="X133" s="22">
        <f t="shared" si="103"/>
        <v>221.17199314558269</v>
      </c>
      <c r="Y133" s="22">
        <f t="shared" si="103"/>
        <v>29.388836384711627</v>
      </c>
      <c r="Z133" s="22">
        <f t="shared" si="103"/>
        <v>28.041906858158903</v>
      </c>
      <c r="AA133" s="22">
        <f t="shared" si="103"/>
        <v>28.899829202034052</v>
      </c>
      <c r="AB133" s="22">
        <f t="shared" si="103"/>
        <v>29.089002325362419</v>
      </c>
      <c r="AC133" s="22">
        <f t="shared" si="103"/>
        <v>29.162061686313187</v>
      </c>
      <c r="AD133" s="22">
        <f t="shared" si="103"/>
        <v>29.33222239693335</v>
      </c>
      <c r="AE133" s="22"/>
      <c r="AF133" s="22">
        <f>(AF74+AF137)/SUM(AF$52,AF$35)*SUM(AF$127:AF$130)</f>
        <v>29.082998485044047</v>
      </c>
      <c r="AG133" s="22">
        <f>(AG74+AG137)/SUM(AG$52,AG$35)*SUM(AG$127:AG$130)</f>
        <v>29.389684916739771</v>
      </c>
      <c r="AH133" s="22">
        <f>(AH74+AH137)/SUM(AH$52,AH$35)*SUM(AH$127:AH$130)</f>
        <v>29.125280716877214</v>
      </c>
      <c r="AI133" s="22">
        <f>(AI74+AI137)/SUM(AI$52,AI$35)*SUM(AI$127:AI$130)</f>
        <v>47.295381302415485</v>
      </c>
      <c r="AJ133" s="22">
        <f>(AJ74+AJ137)/SUM(AJ$52,AJ$35)*SUM(AJ$127:AJ$130)</f>
        <v>46.732675177741577</v>
      </c>
    </row>
    <row r="135" spans="2:36" x14ac:dyDescent="0.35">
      <c r="B135" s="71" t="s">
        <v>355</v>
      </c>
      <c r="C135" s="72"/>
      <c r="D135" s="72"/>
      <c r="E135" s="73"/>
      <c r="F135" s="73"/>
      <c r="G135" s="74">
        <f>SUM(G120:G134,G117)</f>
        <v>1582981.9234234022</v>
      </c>
      <c r="H135" s="74">
        <f>SUM(H120:H134,H117)</f>
        <v>1472098.6418229709</v>
      </c>
      <c r="I135" s="74">
        <f>SUM(I120:I134,I117)</f>
        <v>480000.13805648038</v>
      </c>
      <c r="J135" s="74"/>
      <c r="K135" s="74">
        <f t="shared" ref="K135:AD135" si="104">SUM(K120:K134,K117)</f>
        <v>36906.152828711362</v>
      </c>
      <c r="L135" s="74">
        <f t="shared" si="104"/>
        <v>110993.05886257865</v>
      </c>
      <c r="M135" s="74">
        <f t="shared" si="104"/>
        <v>73046.621641494421</v>
      </c>
      <c r="N135" s="74">
        <f t="shared" si="104"/>
        <v>229049.52698676902</v>
      </c>
      <c r="O135" s="74">
        <f t="shared" si="104"/>
        <v>266805.37943147344</v>
      </c>
      <c r="P135" s="74">
        <f t="shared" si="104"/>
        <v>220625.35402871232</v>
      </c>
      <c r="Q135" s="74">
        <f t="shared" si="104"/>
        <v>54478.250239016314</v>
      </c>
      <c r="R135" s="74">
        <f t="shared" si="104"/>
        <v>32769.542745490064</v>
      </c>
      <c r="S135" s="74">
        <f t="shared" si="104"/>
        <v>94824.421406840629</v>
      </c>
      <c r="T135" s="74">
        <f t="shared" si="104"/>
        <v>105408.43248844892</v>
      </c>
      <c r="U135" s="74">
        <f t="shared" si="104"/>
        <v>14068.471296133193</v>
      </c>
      <c r="V135" s="74">
        <f t="shared" si="104"/>
        <v>247834.90928659748</v>
      </c>
      <c r="W135" s="74">
        <f t="shared" si="104"/>
        <v>34792.510187985754</v>
      </c>
      <c r="X135" s="74">
        <f t="shared" si="104"/>
        <v>61379.291993145722</v>
      </c>
      <c r="Y135" s="74">
        <f t="shared" si="104"/>
        <v>278378.03883638495</v>
      </c>
      <c r="Z135" s="74">
        <f t="shared" si="104"/>
        <v>75188.111906858045</v>
      </c>
      <c r="AA135" s="74">
        <f t="shared" si="104"/>
        <v>259297.68982920202</v>
      </c>
      <c r="AB135" s="74">
        <f t="shared" si="104"/>
        <v>349399.33900232532</v>
      </c>
      <c r="AC135" s="74">
        <f t="shared" si="104"/>
        <v>-10423.397938313856</v>
      </c>
      <c r="AD135" s="74">
        <f t="shared" si="104"/>
        <v>73152.522222396918</v>
      </c>
      <c r="AE135" s="74"/>
      <c r="AF135" s="74">
        <f>SUM(AF120:AF134,AF117)</f>
        <v>222136.93299848496</v>
      </c>
      <c r="AG135" s="74">
        <f>SUM(AG120:AG134,AG117)</f>
        <v>-86096.310315083378</v>
      </c>
      <c r="AH135" s="74">
        <f>SUM(AH120:AH134,AH117)</f>
        <v>311065.71528071677</v>
      </c>
      <c r="AI135" s="74">
        <f>SUM(AI120:AI134,AI117)</f>
        <v>362692.14538130304</v>
      </c>
      <c r="AJ135" s="74">
        <f>SUM(AJ120:AJ134,AJ117)</f>
        <v>117307.99267517767</v>
      </c>
    </row>
    <row r="137" spans="2:36" x14ac:dyDescent="0.35">
      <c r="B137" s="20" t="s">
        <v>195</v>
      </c>
      <c r="F137" s="70" t="s">
        <v>352</v>
      </c>
      <c r="G137" s="22">
        <f>SUM(K137:X137)</f>
        <v>105077.44962074619</v>
      </c>
      <c r="H137" s="22">
        <f>SUM(Y137:AH137)</f>
        <v>7874.6462256200357</v>
      </c>
      <c r="I137" s="22">
        <f>SUM(AI137:AJ137)</f>
        <v>2402.1795147737394</v>
      </c>
      <c r="K137" s="22">
        <v>4682.6643073605546</v>
      </c>
      <c r="L137" s="22">
        <v>7978.1059716803038</v>
      </c>
      <c r="M137" s="22">
        <v>8995.5938960891526</v>
      </c>
      <c r="N137" s="22">
        <v>8127.4713204010859</v>
      </c>
      <c r="O137" s="22">
        <v>8358.6138888815385</v>
      </c>
      <c r="P137" s="22">
        <v>9014.7960224253002</v>
      </c>
      <c r="Q137" s="22">
        <v>8243.807935453573</v>
      </c>
      <c r="R137" s="22">
        <v>7767.4571736783091</v>
      </c>
      <c r="S137" s="22">
        <v>6808.5649390486742</v>
      </c>
      <c r="T137" s="22">
        <v>9625.4176249053926</v>
      </c>
      <c r="U137" s="22">
        <v>6380.3358360604288</v>
      </c>
      <c r="V137" s="22">
        <v>8329.3128781974647</v>
      </c>
      <c r="W137" s="22">
        <v>4527.4960573828021</v>
      </c>
      <c r="X137" s="22">
        <v>6237.8117691816096</v>
      </c>
      <c r="Y137" s="22">
        <v>1331.9146308149861</v>
      </c>
      <c r="Z137" s="22">
        <v>405.43221703546044</v>
      </c>
      <c r="AA137" s="22">
        <v>1199.5385180983176</v>
      </c>
      <c r="AB137" s="22">
        <v>1219.2250109878323</v>
      </c>
      <c r="AC137" s="22">
        <v>558.85769715944321</v>
      </c>
      <c r="AD137" s="22">
        <v>750.62727986086429</v>
      </c>
      <c r="AE137" s="22"/>
      <c r="AF137" s="22">
        <v>816.93801075477302</v>
      </c>
      <c r="AG137" s="22">
        <v>639.94952241712826</v>
      </c>
      <c r="AH137" s="22">
        <v>952.16333849123146</v>
      </c>
      <c r="AI137" s="22">
        <v>1685.2125445772256</v>
      </c>
      <c r="AJ137" s="22">
        <v>716.96697019651378</v>
      </c>
    </row>
    <row r="138" spans="2:36" x14ac:dyDescent="0.35">
      <c r="B138" s="20" t="s">
        <v>118</v>
      </c>
      <c r="F138" s="70" t="s">
        <v>368</v>
      </c>
      <c r="G138" s="22">
        <f>SUM(K138:X138)</f>
        <v>0</v>
      </c>
      <c r="H138" s="22">
        <f>SUM(Y138:AH138)</f>
        <v>106180</v>
      </c>
      <c r="I138" s="22">
        <f>SUM(AI138:AJ138)</f>
        <v>0</v>
      </c>
      <c r="AD138" s="22">
        <v>38442</v>
      </c>
      <c r="AE138" s="22"/>
      <c r="AG138" s="22">
        <v>67738</v>
      </c>
    </row>
    <row r="139" spans="2:36" x14ac:dyDescent="0.35">
      <c r="B139" s="71" t="s">
        <v>359</v>
      </c>
      <c r="C139" s="72"/>
      <c r="D139" s="72"/>
      <c r="E139" s="73"/>
      <c r="F139" s="73"/>
      <c r="G139" s="74">
        <f>SUM(G135:G138)</f>
        <v>1688059.3730441486</v>
      </c>
      <c r="H139" s="74">
        <f>SUM(H135:H138)</f>
        <v>1586153.288048591</v>
      </c>
      <c r="I139" s="74">
        <f>SUM(I135:I138)</f>
        <v>482402.3175712541</v>
      </c>
      <c r="J139" s="74"/>
      <c r="K139" s="74">
        <f>SUM(K135:K138)</f>
        <v>41588.817136071913</v>
      </c>
      <c r="L139" s="74">
        <f t="shared" ref="L139:AJ139" si="105">SUM(L135:L138)</f>
        <v>118971.16483425895</v>
      </c>
      <c r="M139" s="74">
        <f t="shared" si="105"/>
        <v>82042.215537583572</v>
      </c>
      <c r="N139" s="74">
        <f t="shared" si="105"/>
        <v>237176.99830717011</v>
      </c>
      <c r="O139" s="74">
        <f t="shared" si="105"/>
        <v>275163.99332035496</v>
      </c>
      <c r="P139" s="74">
        <f t="shared" si="105"/>
        <v>229640.15005113761</v>
      </c>
      <c r="Q139" s="74">
        <f t="shared" si="105"/>
        <v>62722.058174469887</v>
      </c>
      <c r="R139" s="74">
        <f t="shared" si="105"/>
        <v>40536.999919168375</v>
      </c>
      <c r="S139" s="74">
        <f t="shared" si="105"/>
        <v>101632.98634588931</v>
      </c>
      <c r="T139" s="74">
        <f t="shared" si="105"/>
        <v>115033.8501133543</v>
      </c>
      <c r="U139" s="74">
        <f t="shared" si="105"/>
        <v>20448.807132193622</v>
      </c>
      <c r="V139" s="74">
        <f t="shared" si="105"/>
        <v>256164.22216479495</v>
      </c>
      <c r="W139" s="74">
        <f t="shared" si="105"/>
        <v>39320.006245368553</v>
      </c>
      <c r="X139" s="74">
        <f t="shared" si="105"/>
        <v>67617.10376232733</v>
      </c>
      <c r="Y139" s="74">
        <f t="shared" si="105"/>
        <v>279709.95346719993</v>
      </c>
      <c r="Z139" s="74">
        <f t="shared" si="105"/>
        <v>75593.544123893502</v>
      </c>
      <c r="AA139" s="74">
        <f t="shared" si="105"/>
        <v>260497.22834730035</v>
      </c>
      <c r="AB139" s="74">
        <f t="shared" si="105"/>
        <v>350618.56401331315</v>
      </c>
      <c r="AC139" s="74">
        <f t="shared" si="105"/>
        <v>-9864.5402411544128</v>
      </c>
      <c r="AD139" s="74">
        <f t="shared" si="105"/>
        <v>112345.14950225779</v>
      </c>
      <c r="AE139" s="74"/>
      <c r="AF139" s="74">
        <f t="shared" si="105"/>
        <v>222953.87100923972</v>
      </c>
      <c r="AG139" s="74">
        <f t="shared" si="105"/>
        <v>-17718.360792666252</v>
      </c>
      <c r="AH139" s="74">
        <f t="shared" si="105"/>
        <v>312017.878619208</v>
      </c>
      <c r="AI139" s="74">
        <f t="shared" si="105"/>
        <v>364377.35792588029</v>
      </c>
      <c r="AJ139" s="74">
        <f t="shared" si="105"/>
        <v>118024.95964537418</v>
      </c>
    </row>
    <row r="141" spans="2:36" x14ac:dyDescent="0.35">
      <c r="B141" s="5" t="s">
        <v>277</v>
      </c>
    </row>
    <row r="142" spans="2:36" x14ac:dyDescent="0.35">
      <c r="B142" s="69" t="s">
        <v>360</v>
      </c>
    </row>
    <row r="143" spans="2:36" x14ac:dyDescent="0.35">
      <c r="B143" s="69" t="s">
        <v>361</v>
      </c>
    </row>
    <row r="145" spans="11:36" x14ac:dyDescent="0.35"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d3a4e77-5987-4267-8bc6-65e3757ce4e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81966BDDE3584BA829853405C4DABC" ma:contentTypeVersion="18" ma:contentTypeDescription="Create a new document." ma:contentTypeScope="" ma:versionID="f4005eab8ed8eb04c2652b993257d072">
  <xsd:schema xmlns:xsd="http://www.w3.org/2001/XMLSchema" xmlns:xs="http://www.w3.org/2001/XMLSchema" xmlns:p="http://schemas.microsoft.com/office/2006/metadata/properties" xmlns:ns3="ad3a4e77-5987-4267-8bc6-65e3757ce4ed" xmlns:ns4="776f3a3a-3ab7-4df9-b44f-8ec40f6a41ef" targetNamespace="http://schemas.microsoft.com/office/2006/metadata/properties" ma:root="true" ma:fieldsID="fbb79e618556e8ea0f5fc0d57fd3b5b2" ns3:_="" ns4:_="">
    <xsd:import namespace="ad3a4e77-5987-4267-8bc6-65e3757ce4ed"/>
    <xsd:import namespace="776f3a3a-3ab7-4df9-b44f-8ec40f6a41e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ystemTag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a4e77-5987-4267-8bc6-65e3757ce4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6f3a3a-3ab7-4df9-b44f-8ec40f6a41ef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192478-6992-470F-A503-86E6655A665B}">
  <ds:schemaRefs>
    <ds:schemaRef ds:uri="http://schemas.microsoft.com/office/2006/metadata/properties"/>
    <ds:schemaRef ds:uri="http://schemas.microsoft.com/office/2006/documentManagement/types"/>
    <ds:schemaRef ds:uri="ad3a4e77-5987-4267-8bc6-65e3757ce4ed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776f3a3a-3ab7-4df9-b44f-8ec40f6a41ef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9242D2F-803F-48C1-9B35-C1AE82629A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855FC0-4BEE-4C8C-8D11-D7D364E481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3a4e77-5987-4267-8bc6-65e3757ce4ed"/>
    <ds:schemaRef ds:uri="776f3a3a-3ab7-4df9-b44f-8ec40f6a41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Buyer P&amp;Ls</vt:lpstr>
      <vt:lpstr>Summary</vt:lpstr>
      <vt:lpstr>P&amp;Ls -LTM May Store Standalone</vt:lpstr>
      <vt:lpstr>'Buyer P&amp;Ls'!Print_Area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Martin</dc:creator>
  <cp:lastModifiedBy>Anson Liu</cp:lastModifiedBy>
  <dcterms:created xsi:type="dcterms:W3CDTF">2025-10-30T18:06:36Z</dcterms:created>
  <dcterms:modified xsi:type="dcterms:W3CDTF">2026-08-07T23:06:12Z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{D2CE3353-6C3E-49E3-B719-1899CF7553E7}</vt:lpwstr>
  </property>
  <property fmtid="{D5CDD505-2E9C-101B-9397-08002B2CF9AE}" pid="3" name="ContentTypeId">
    <vt:lpwstr>0x0101006581966BDDE3584BA829853405C4DABC</vt:lpwstr>
  </property>
</Properties>
</file>